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865" windowHeight="8580"/>
  </bookViews>
  <sheets>
    <sheet name="ABONO_44_DIAS_PAGA" sheetId="3" r:id="rId1"/>
  </sheets>
  <calcPr calcId="125725"/>
</workbook>
</file>

<file path=xl/calcChain.xml><?xml version="1.0" encoding="utf-8"?>
<calcChain xmlns="http://schemas.openxmlformats.org/spreadsheetml/2006/main">
  <c r="Z30" i="3"/>
  <c r="AA30"/>
  <c r="AA46"/>
  <c r="AA47"/>
  <c r="AA48"/>
  <c r="AA49"/>
  <c r="AA50"/>
  <c r="AA51"/>
  <c r="AA52"/>
  <c r="AA53"/>
  <c r="AA54"/>
  <c r="AA55"/>
  <c r="AA79"/>
  <c r="AA80"/>
  <c r="AA81"/>
  <c r="AA82"/>
  <c r="AA83"/>
  <c r="AA84"/>
  <c r="AA85"/>
  <c r="AA86"/>
  <c r="AA87"/>
  <c r="AA88"/>
  <c r="AA89"/>
  <c r="AA90"/>
  <c r="AA92"/>
  <c r="AA107"/>
  <c r="AA108"/>
  <c r="AA110"/>
  <c r="AA111"/>
  <c r="AA112"/>
  <c r="AA113"/>
  <c r="AA114"/>
  <c r="AA115"/>
  <c r="AA116"/>
  <c r="AA117"/>
  <c r="AA118"/>
  <c r="AA119"/>
  <c r="AA120"/>
  <c r="AA121"/>
  <c r="AA122"/>
  <c r="AA123"/>
  <c r="AA124"/>
  <c r="AA137"/>
  <c r="AA138"/>
  <c r="AA139"/>
  <c r="AA140"/>
  <c r="AH114"/>
  <c r="AF114"/>
  <c r="AE114"/>
  <c r="U114"/>
  <c r="W114" s="1"/>
  <c r="S114"/>
  <c r="M114"/>
  <c r="K114"/>
  <c r="AH112"/>
  <c r="AF112"/>
  <c r="AE112"/>
  <c r="U112"/>
  <c r="W112" s="1"/>
  <c r="S112"/>
  <c r="M112"/>
  <c r="N112" s="1"/>
  <c r="K112"/>
  <c r="AH111"/>
  <c r="AF111"/>
  <c r="AE111"/>
  <c r="U111"/>
  <c r="W111" s="1"/>
  <c r="S111"/>
  <c r="M111"/>
  <c r="K111"/>
  <c r="AH140"/>
  <c r="AH139"/>
  <c r="AH138"/>
  <c r="AH137"/>
  <c r="AH136"/>
  <c r="AH124"/>
  <c r="AH123"/>
  <c r="AH122"/>
  <c r="AH121"/>
  <c r="AH120"/>
  <c r="AH119"/>
  <c r="AH118"/>
  <c r="AH117"/>
  <c r="AH116"/>
  <c r="AH115"/>
  <c r="AH113"/>
  <c r="AH110"/>
  <c r="AH109"/>
  <c r="AH108"/>
  <c r="AH107"/>
  <c r="AH92"/>
  <c r="AH91"/>
  <c r="AH90"/>
  <c r="AH89"/>
  <c r="AH88"/>
  <c r="AH87"/>
  <c r="AH86"/>
  <c r="AH85"/>
  <c r="AH84"/>
  <c r="AH83"/>
  <c r="AH82"/>
  <c r="AH81"/>
  <c r="AH80"/>
  <c r="AH79"/>
  <c r="AH55"/>
  <c r="AH54"/>
  <c r="AH53"/>
  <c r="AH52"/>
  <c r="AH51"/>
  <c r="AH50"/>
  <c r="AH49"/>
  <c r="AH48"/>
  <c r="AH47"/>
  <c r="AH46"/>
  <c r="AH45"/>
  <c r="AH30"/>
  <c r="AH29"/>
  <c r="AH28"/>
  <c r="AH27"/>
  <c r="AH26"/>
  <c r="AH25"/>
  <c r="AH24"/>
  <c r="AH23"/>
  <c r="AH22"/>
  <c r="AH21"/>
  <c r="AH20"/>
  <c r="AH19"/>
  <c r="AH18"/>
  <c r="AF140"/>
  <c r="AE140"/>
  <c r="AF139"/>
  <c r="AE139"/>
  <c r="AF138"/>
  <c r="AE138"/>
  <c r="AF137"/>
  <c r="AE137"/>
  <c r="AF136"/>
  <c r="AE136"/>
  <c r="AF124"/>
  <c r="AE124"/>
  <c r="AF123"/>
  <c r="AE123"/>
  <c r="AF122"/>
  <c r="AE122"/>
  <c r="AF121"/>
  <c r="AE121"/>
  <c r="AF120"/>
  <c r="AE120"/>
  <c r="AF119"/>
  <c r="AE119"/>
  <c r="AF118"/>
  <c r="AE118"/>
  <c r="AF117"/>
  <c r="AE117"/>
  <c r="AF116"/>
  <c r="AE116"/>
  <c r="AF115"/>
  <c r="AE115"/>
  <c r="AF113"/>
  <c r="AE113"/>
  <c r="AF110"/>
  <c r="AE110"/>
  <c r="AF109"/>
  <c r="AE109"/>
  <c r="AF108"/>
  <c r="AE108"/>
  <c r="AF107"/>
  <c r="AE107"/>
  <c r="AF92"/>
  <c r="AE92"/>
  <c r="AF91"/>
  <c r="AE91"/>
  <c r="AF90"/>
  <c r="AE90"/>
  <c r="AF89"/>
  <c r="AE89"/>
  <c r="AF88"/>
  <c r="AE88"/>
  <c r="AF87"/>
  <c r="AE87"/>
  <c r="AF86"/>
  <c r="AE86"/>
  <c r="AF85"/>
  <c r="AE85"/>
  <c r="AF84"/>
  <c r="AE84"/>
  <c r="AF83"/>
  <c r="AE83"/>
  <c r="AF82"/>
  <c r="AE82"/>
  <c r="AF81"/>
  <c r="AE81"/>
  <c r="AF80"/>
  <c r="AE80"/>
  <c r="AF79"/>
  <c r="AE79"/>
  <c r="AF55"/>
  <c r="AE55"/>
  <c r="AF54"/>
  <c r="AE54"/>
  <c r="AF53"/>
  <c r="AE53"/>
  <c r="AF52"/>
  <c r="AE52"/>
  <c r="AF51"/>
  <c r="AE51"/>
  <c r="AF50"/>
  <c r="AE50"/>
  <c r="AF49"/>
  <c r="AE49"/>
  <c r="AF48"/>
  <c r="AE48"/>
  <c r="AF47"/>
  <c r="AE47"/>
  <c r="AF46"/>
  <c r="AE46"/>
  <c r="AF45"/>
  <c r="AE45"/>
  <c r="AF30"/>
  <c r="AF29"/>
  <c r="AF28"/>
  <c r="AF27"/>
  <c r="AF26"/>
  <c r="AF25"/>
  <c r="AF24"/>
  <c r="AF23"/>
  <c r="AF22"/>
  <c r="AF21"/>
  <c r="AF20"/>
  <c r="AF19"/>
  <c r="AF18"/>
  <c r="U140"/>
  <c r="W140" s="1"/>
  <c r="U139"/>
  <c r="W139" s="1"/>
  <c r="U138"/>
  <c r="W138" s="1"/>
  <c r="U137"/>
  <c r="W137" s="1"/>
  <c r="U136"/>
  <c r="W136" s="1"/>
  <c r="U92"/>
  <c r="W92" s="1"/>
  <c r="U91"/>
  <c r="W91" s="1"/>
  <c r="U90"/>
  <c r="W90" s="1"/>
  <c r="U89"/>
  <c r="W89" s="1"/>
  <c r="U88"/>
  <c r="W88" s="1"/>
  <c r="U87"/>
  <c r="W87" s="1"/>
  <c r="U86"/>
  <c r="W86" s="1"/>
  <c r="U85"/>
  <c r="W85" s="1"/>
  <c r="U84"/>
  <c r="W84" s="1"/>
  <c r="U83"/>
  <c r="W83" s="1"/>
  <c r="U82"/>
  <c r="W82" s="1"/>
  <c r="U81"/>
  <c r="W81" s="1"/>
  <c r="U80"/>
  <c r="W80" s="1"/>
  <c r="U79"/>
  <c r="W79" s="1"/>
  <c r="U55"/>
  <c r="W55" s="1"/>
  <c r="U54"/>
  <c r="W54" s="1"/>
  <c r="U53"/>
  <c r="W53" s="1"/>
  <c r="U52"/>
  <c r="W52" s="1"/>
  <c r="U51"/>
  <c r="W51" s="1"/>
  <c r="U50"/>
  <c r="W50" s="1"/>
  <c r="U49"/>
  <c r="W49" s="1"/>
  <c r="U48"/>
  <c r="W48" s="1"/>
  <c r="U47"/>
  <c r="W47" s="1"/>
  <c r="U46"/>
  <c r="W46" s="1"/>
  <c r="U45"/>
  <c r="W45" s="1"/>
  <c r="U30"/>
  <c r="W30" s="1"/>
  <c r="U29"/>
  <c r="W29" s="1"/>
  <c r="U28"/>
  <c r="W28" s="1"/>
  <c r="U27"/>
  <c r="W27" s="1"/>
  <c r="U26"/>
  <c r="W26" s="1"/>
  <c r="U25"/>
  <c r="W25" s="1"/>
  <c r="U24"/>
  <c r="W24" s="1"/>
  <c r="U23"/>
  <c r="W23" s="1"/>
  <c r="U22"/>
  <c r="W22" s="1"/>
  <c r="U21"/>
  <c r="W21" s="1"/>
  <c r="U20"/>
  <c r="W20" s="1"/>
  <c r="U19"/>
  <c r="W19" s="1"/>
  <c r="U18"/>
  <c r="W18" s="1"/>
  <c r="S140"/>
  <c r="S139"/>
  <c r="S138"/>
  <c r="S137"/>
  <c r="S136"/>
  <c r="S92"/>
  <c r="S91"/>
  <c r="S90"/>
  <c r="S89"/>
  <c r="S88"/>
  <c r="S87"/>
  <c r="S86"/>
  <c r="S85"/>
  <c r="S84"/>
  <c r="S83"/>
  <c r="S82"/>
  <c r="S81"/>
  <c r="S80"/>
  <c r="S79"/>
  <c r="S55"/>
  <c r="S54"/>
  <c r="S53"/>
  <c r="S52"/>
  <c r="S51"/>
  <c r="S50"/>
  <c r="S49"/>
  <c r="S48"/>
  <c r="S47"/>
  <c r="S46"/>
  <c r="S45"/>
  <c r="S30"/>
  <c r="S29"/>
  <c r="S28"/>
  <c r="S27"/>
  <c r="S26"/>
  <c r="S25"/>
  <c r="S24"/>
  <c r="S23"/>
  <c r="S22"/>
  <c r="S21"/>
  <c r="S20"/>
  <c r="S19"/>
  <c r="S18"/>
  <c r="K140"/>
  <c r="K139"/>
  <c r="K138"/>
  <c r="K137"/>
  <c r="K136"/>
  <c r="K55"/>
  <c r="K54"/>
  <c r="K53"/>
  <c r="K52"/>
  <c r="K51"/>
  <c r="K50"/>
  <c r="K49"/>
  <c r="K48"/>
  <c r="K47"/>
  <c r="K46"/>
  <c r="K45"/>
  <c r="K30"/>
  <c r="K29"/>
  <c r="K28"/>
  <c r="K27"/>
  <c r="K26"/>
  <c r="K25"/>
  <c r="K24"/>
  <c r="K23"/>
  <c r="K22"/>
  <c r="K21"/>
  <c r="K20"/>
  <c r="K19"/>
  <c r="K18"/>
  <c r="K92"/>
  <c r="K91"/>
  <c r="K90"/>
  <c r="K89"/>
  <c r="K88"/>
  <c r="K87"/>
  <c r="K86"/>
  <c r="K85"/>
  <c r="K84"/>
  <c r="K83"/>
  <c r="K82"/>
  <c r="K81"/>
  <c r="K80"/>
  <c r="K79"/>
  <c r="M140"/>
  <c r="N140" s="1"/>
  <c r="M139"/>
  <c r="N139" s="1"/>
  <c r="M138"/>
  <c r="N138" s="1"/>
  <c r="P138" s="1"/>
  <c r="Y138" s="1"/>
  <c r="AG138" s="1"/>
  <c r="M137"/>
  <c r="N137" s="1"/>
  <c r="M136"/>
  <c r="N136" s="1"/>
  <c r="M92"/>
  <c r="N92" s="1"/>
  <c r="M91"/>
  <c r="N91" s="1"/>
  <c r="M90"/>
  <c r="N90" s="1"/>
  <c r="M89"/>
  <c r="N89" s="1"/>
  <c r="M88"/>
  <c r="N88" s="1"/>
  <c r="M87"/>
  <c r="N87" s="1"/>
  <c r="M86"/>
  <c r="N86" s="1"/>
  <c r="M85"/>
  <c r="N85" s="1"/>
  <c r="M84"/>
  <c r="N84" s="1"/>
  <c r="M83"/>
  <c r="N83" s="1"/>
  <c r="M82"/>
  <c r="N82" s="1"/>
  <c r="M81"/>
  <c r="N81" s="1"/>
  <c r="M80"/>
  <c r="N80" s="1"/>
  <c r="M79"/>
  <c r="N79" s="1"/>
  <c r="M55"/>
  <c r="N55" s="1"/>
  <c r="M54"/>
  <c r="N54" s="1"/>
  <c r="P54" s="1"/>
  <c r="Y54" s="1"/>
  <c r="M53"/>
  <c r="N53" s="1"/>
  <c r="M52"/>
  <c r="N52" s="1"/>
  <c r="M51"/>
  <c r="N51" s="1"/>
  <c r="M50"/>
  <c r="N50" s="1"/>
  <c r="M49"/>
  <c r="N49" s="1"/>
  <c r="M48"/>
  <c r="N48" s="1"/>
  <c r="M47"/>
  <c r="N47" s="1"/>
  <c r="M46"/>
  <c r="N46" s="1"/>
  <c r="M45"/>
  <c r="N45" s="1"/>
  <c r="P45" s="1"/>
  <c r="Y45" s="1"/>
  <c r="M30"/>
  <c r="N30" s="1"/>
  <c r="M29"/>
  <c r="N29" s="1"/>
  <c r="P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P18" s="1"/>
  <c r="Y18" s="1"/>
  <c r="M113"/>
  <c r="N113" s="1"/>
  <c r="M110"/>
  <c r="N110" s="1"/>
  <c r="M109"/>
  <c r="N109" s="1"/>
  <c r="M108"/>
  <c r="N108" s="1"/>
  <c r="M107"/>
  <c r="N107" s="1"/>
  <c r="M124"/>
  <c r="N124" s="1"/>
  <c r="M123"/>
  <c r="N123" s="1"/>
  <c r="M122"/>
  <c r="N122" s="1"/>
  <c r="M121"/>
  <c r="N121" s="1"/>
  <c r="M120"/>
  <c r="N120" s="1"/>
  <c r="M119"/>
  <c r="N119" s="1"/>
  <c r="M118"/>
  <c r="N118" s="1"/>
  <c r="M117"/>
  <c r="N117" s="1"/>
  <c r="M116"/>
  <c r="N116" s="1"/>
  <c r="M115"/>
  <c r="N115" s="1"/>
  <c r="U124"/>
  <c r="W124" s="1"/>
  <c r="U123"/>
  <c r="W123" s="1"/>
  <c r="U122"/>
  <c r="W122" s="1"/>
  <c r="U121"/>
  <c r="W121" s="1"/>
  <c r="U120"/>
  <c r="W120" s="1"/>
  <c r="U119"/>
  <c r="W119" s="1"/>
  <c r="U118"/>
  <c r="W118" s="1"/>
  <c r="U117"/>
  <c r="W117" s="1"/>
  <c r="U116"/>
  <c r="W116" s="1"/>
  <c r="U115"/>
  <c r="W115" s="1"/>
  <c r="U113"/>
  <c r="W113" s="1"/>
  <c r="U110"/>
  <c r="W110" s="1"/>
  <c r="U109"/>
  <c r="W109" s="1"/>
  <c r="U108"/>
  <c r="W108" s="1"/>
  <c r="U107"/>
  <c r="W107" s="1"/>
  <c r="S124"/>
  <c r="S123"/>
  <c r="S122"/>
  <c r="S121"/>
  <c r="S120"/>
  <c r="S119"/>
  <c r="S118"/>
  <c r="S117"/>
  <c r="S116"/>
  <c r="S115"/>
  <c r="S113"/>
  <c r="S110"/>
  <c r="S109"/>
  <c r="S108"/>
  <c r="S107"/>
  <c r="K124"/>
  <c r="K123"/>
  <c r="K122"/>
  <c r="K121"/>
  <c r="K120"/>
  <c r="K119"/>
  <c r="K118"/>
  <c r="K117"/>
  <c r="K116"/>
  <c r="K115"/>
  <c r="K113"/>
  <c r="K110"/>
  <c r="K109"/>
  <c r="K108"/>
  <c r="K107"/>
  <c r="AA109" l="1"/>
  <c r="AA136"/>
  <c r="AA91"/>
  <c r="AA45"/>
  <c r="AC45" s="1"/>
  <c r="AI45" s="1"/>
  <c r="Z27"/>
  <c r="AA27" s="1"/>
  <c r="Z19"/>
  <c r="AA19" s="1"/>
  <c r="Z25"/>
  <c r="AA25" s="1"/>
  <c r="Z22"/>
  <c r="AA22" s="1"/>
  <c r="Z20"/>
  <c r="AA20" s="1"/>
  <c r="Z28"/>
  <c r="AA28" s="1"/>
  <c r="Z26"/>
  <c r="AA26" s="1"/>
  <c r="Z24"/>
  <c r="AA24" s="1"/>
  <c r="Z21"/>
  <c r="AA21" s="1"/>
  <c r="Z23"/>
  <c r="AA23" s="1"/>
  <c r="Z29"/>
  <c r="AA29" s="1"/>
  <c r="Z18"/>
  <c r="AA18" s="1"/>
  <c r="AC18" s="1"/>
  <c r="P79"/>
  <c r="Y79" s="1"/>
  <c r="P91"/>
  <c r="Y91" s="1"/>
  <c r="AG91" s="1"/>
  <c r="P140"/>
  <c r="Y140" s="1"/>
  <c r="AG140" s="1"/>
  <c r="Y29"/>
  <c r="AG29" s="1"/>
  <c r="N114"/>
  <c r="P114" s="1"/>
  <c r="Y114" s="1"/>
  <c r="AC79"/>
  <c r="AC54"/>
  <c r="AI54" s="1"/>
  <c r="P112"/>
  <c r="Y112" s="1"/>
  <c r="AG112" s="1"/>
  <c r="AC138"/>
  <c r="AI138" s="1"/>
  <c r="N111"/>
  <c r="P111" s="1"/>
  <c r="Y111" s="1"/>
  <c r="AG18"/>
  <c r="P117"/>
  <c r="P80"/>
  <c r="Y80" s="1"/>
  <c r="P83"/>
  <c r="Y83" s="1"/>
  <c r="P86"/>
  <c r="Y86" s="1"/>
  <c r="P89"/>
  <c r="Y89" s="1"/>
  <c r="P92"/>
  <c r="Y92" s="1"/>
  <c r="AI79"/>
  <c r="P82"/>
  <c r="Y82" s="1"/>
  <c r="AG82" s="1"/>
  <c r="P85"/>
  <c r="Y85" s="1"/>
  <c r="P88"/>
  <c r="Y88" s="1"/>
  <c r="P137"/>
  <c r="Y137" s="1"/>
  <c r="AG88"/>
  <c r="AG79"/>
  <c r="AG54"/>
  <c r="AG45"/>
  <c r="P22"/>
  <c r="Y22" s="1"/>
  <c r="AG22" s="1"/>
  <c r="P25"/>
  <c r="Y25" s="1"/>
  <c r="AG25" s="1"/>
  <c r="P28"/>
  <c r="Y28" s="1"/>
  <c r="AG28" s="1"/>
  <c r="P48"/>
  <c r="Y48" s="1"/>
  <c r="P81"/>
  <c r="Y81" s="1"/>
  <c r="P84"/>
  <c r="Y84" s="1"/>
  <c r="P87"/>
  <c r="Y87" s="1"/>
  <c r="P90"/>
  <c r="Y90" s="1"/>
  <c r="P21"/>
  <c r="Y21" s="1"/>
  <c r="AG21" s="1"/>
  <c r="P24"/>
  <c r="Y24" s="1"/>
  <c r="AG24" s="1"/>
  <c r="P27"/>
  <c r="Y27" s="1"/>
  <c r="AG27" s="1"/>
  <c r="P30"/>
  <c r="Y30" s="1"/>
  <c r="AG30" s="1"/>
  <c r="P47"/>
  <c r="Y47" s="1"/>
  <c r="P50"/>
  <c r="Y50" s="1"/>
  <c r="P53"/>
  <c r="Y53" s="1"/>
  <c r="P136"/>
  <c r="Y136" s="1"/>
  <c r="P139"/>
  <c r="Y139" s="1"/>
  <c r="P20"/>
  <c r="Y20" s="1"/>
  <c r="AG20" s="1"/>
  <c r="P23"/>
  <c r="Y23" s="1"/>
  <c r="AG23" s="1"/>
  <c r="P26"/>
  <c r="Y26" s="1"/>
  <c r="AG26" s="1"/>
  <c r="P46"/>
  <c r="Y46" s="1"/>
  <c r="P49"/>
  <c r="Y49" s="1"/>
  <c r="P52"/>
  <c r="Y52" s="1"/>
  <c r="P55"/>
  <c r="Y55" s="1"/>
  <c r="P19"/>
  <c r="Y19" s="1"/>
  <c r="AG19" s="1"/>
  <c r="P51"/>
  <c r="Y51" s="1"/>
  <c r="P121"/>
  <c r="Y121" s="1"/>
  <c r="Y117"/>
  <c r="P119"/>
  <c r="Y119" s="1"/>
  <c r="P107"/>
  <c r="Y107" s="1"/>
  <c r="P109"/>
  <c r="Y109" s="1"/>
  <c r="P113"/>
  <c r="Y113" s="1"/>
  <c r="P108"/>
  <c r="Y108" s="1"/>
  <c r="P110"/>
  <c r="Y110" s="1"/>
  <c r="P115"/>
  <c r="Y115" s="1"/>
  <c r="P116"/>
  <c r="Y116" s="1"/>
  <c r="P118"/>
  <c r="Y118" s="1"/>
  <c r="P120"/>
  <c r="Y120" s="1"/>
  <c r="P122"/>
  <c r="Y122" s="1"/>
  <c r="P124"/>
  <c r="Y124" s="1"/>
  <c r="P123"/>
  <c r="Y123" s="1"/>
  <c r="AC91" l="1"/>
  <c r="AI91" s="1"/>
  <c r="AC29"/>
  <c r="AC140"/>
  <c r="AI140" s="1"/>
  <c r="AC112"/>
  <c r="AI112" s="1"/>
  <c r="AC26"/>
  <c r="AI26" s="1"/>
  <c r="AC25"/>
  <c r="AG114"/>
  <c r="AC114"/>
  <c r="AI114" s="1"/>
  <c r="AC22"/>
  <c r="AI22" s="1"/>
  <c r="AC23"/>
  <c r="AI23" s="1"/>
  <c r="AC30"/>
  <c r="AI30" s="1"/>
  <c r="AC21"/>
  <c r="AC46"/>
  <c r="AI46" s="1"/>
  <c r="AC84"/>
  <c r="AC121"/>
  <c r="AI121" s="1"/>
  <c r="AC110"/>
  <c r="AI110" s="1"/>
  <c r="AC139"/>
  <c r="AI139" s="1"/>
  <c r="AC51"/>
  <c r="AI51" s="1"/>
  <c r="AC88"/>
  <c r="AI88" s="1"/>
  <c r="AC116"/>
  <c r="AI116" s="1"/>
  <c r="AC55"/>
  <c r="AI55" s="1"/>
  <c r="AC92"/>
  <c r="AI92" s="1"/>
  <c r="AC83"/>
  <c r="AI83" s="1"/>
  <c r="AC120"/>
  <c r="AC109"/>
  <c r="AI109" s="1"/>
  <c r="AI84"/>
  <c r="AC24"/>
  <c r="AI24" s="1"/>
  <c r="AC50"/>
  <c r="AI50" s="1"/>
  <c r="AC87"/>
  <c r="AI87" s="1"/>
  <c r="AC124"/>
  <c r="AI124" s="1"/>
  <c r="AC82"/>
  <c r="AI82" s="1"/>
  <c r="AC119"/>
  <c r="AI119" s="1"/>
  <c r="AC108"/>
  <c r="AI108" s="1"/>
  <c r="AC137"/>
  <c r="AI137" s="1"/>
  <c r="AC49"/>
  <c r="AI49" s="1"/>
  <c r="AC86"/>
  <c r="AI86" s="1"/>
  <c r="AC123"/>
  <c r="AI123" s="1"/>
  <c r="AC115"/>
  <c r="AC28"/>
  <c r="AI28" s="1"/>
  <c r="AC27"/>
  <c r="AI27" s="1"/>
  <c r="AC53"/>
  <c r="AI53" s="1"/>
  <c r="AC90"/>
  <c r="AI90" s="1"/>
  <c r="AC81"/>
  <c r="AI81" s="1"/>
  <c r="AC118"/>
  <c r="AI118" s="1"/>
  <c r="AC136"/>
  <c r="AI136" s="1"/>
  <c r="AC48"/>
  <c r="AI48" s="1"/>
  <c r="AC85"/>
  <c r="AI85" s="1"/>
  <c r="AC122"/>
  <c r="AC113"/>
  <c r="AI113" s="1"/>
  <c r="AC52"/>
  <c r="AI52" s="1"/>
  <c r="AC89"/>
  <c r="AI89" s="1"/>
  <c r="AC80"/>
  <c r="AI80" s="1"/>
  <c r="AC117"/>
  <c r="AI117" s="1"/>
  <c r="AG111"/>
  <c r="AC111"/>
  <c r="AI111" s="1"/>
  <c r="AC47"/>
  <c r="AI47" s="1"/>
  <c r="AC20"/>
  <c r="AI20" s="1"/>
  <c r="AC19"/>
  <c r="AI19" s="1"/>
  <c r="AC107"/>
  <c r="AI107" s="1"/>
  <c r="AG110"/>
  <c r="AG136"/>
  <c r="AG113"/>
  <c r="AG108"/>
  <c r="AG107"/>
  <c r="AI18"/>
  <c r="AE18"/>
  <c r="AE22"/>
  <c r="AE26"/>
  <c r="AE30"/>
  <c r="AE21"/>
  <c r="AI21"/>
  <c r="AG85"/>
  <c r="AG48"/>
  <c r="AG84"/>
  <c r="AG50"/>
  <c r="AG92"/>
  <c r="AG83"/>
  <c r="AG52"/>
  <c r="AG139"/>
  <c r="AI25"/>
  <c r="AE25"/>
  <c r="AG137"/>
  <c r="AI29"/>
  <c r="AE29"/>
  <c r="AE20"/>
  <c r="AE24"/>
  <c r="AG51"/>
  <c r="AG87"/>
  <c r="AG53"/>
  <c r="AG86"/>
  <c r="AG55"/>
  <c r="AG46"/>
  <c r="AG109"/>
  <c r="AE28"/>
  <c r="AE19"/>
  <c r="AE23"/>
  <c r="AE27"/>
  <c r="AG90"/>
  <c r="AG81"/>
  <c r="AG47"/>
  <c r="AG89"/>
  <c r="AG80"/>
  <c r="AG49"/>
  <c r="AG116"/>
  <c r="AG118"/>
  <c r="AG123"/>
  <c r="AI120"/>
  <c r="AG120"/>
  <c r="AG115"/>
  <c r="AI115"/>
  <c r="AG119"/>
  <c r="AI122"/>
  <c r="AG122"/>
  <c r="AG121"/>
  <c r="AG117"/>
  <c r="AG124"/>
</calcChain>
</file>

<file path=xl/sharedStrings.xml><?xml version="1.0" encoding="utf-8"?>
<sst xmlns="http://schemas.openxmlformats.org/spreadsheetml/2006/main" count="227" uniqueCount="93">
  <si>
    <t>PAGA EXTRA</t>
  </si>
  <si>
    <t>Al</t>
  </si>
  <si>
    <t>SECRETARIO GENERAL</t>
  </si>
  <si>
    <t>INTERVENTOR</t>
  </si>
  <si>
    <t>DIRECTOR RR.HH.</t>
  </si>
  <si>
    <t>TESORERO</t>
  </si>
  <si>
    <t>ARQUITECTO</t>
  </si>
  <si>
    <t>ANALISTA DE SISTEMAS</t>
  </si>
  <si>
    <t>ENCONOMISTA</t>
  </si>
  <si>
    <t>JEFES DE SERVICIOS - TAG</t>
  </si>
  <si>
    <t>OFICIAL DE POLICIA (J.E.)</t>
  </si>
  <si>
    <t>TAG - RECAUDACION</t>
  </si>
  <si>
    <t>INGENIERO DE CAMINOS</t>
  </si>
  <si>
    <t>A2</t>
  </si>
  <si>
    <t>ARQUITECTO TECNICO - JEFE SERVICIO</t>
  </si>
  <si>
    <t>JEFE SERVICIO EDUCACION</t>
  </si>
  <si>
    <t>SUBOFICIAL DE POLICIA (J. E.)</t>
  </si>
  <si>
    <t>AYUDANTE T  BIBLIOTECA (J E)</t>
  </si>
  <si>
    <t>AROUITECTO TECNICO</t>
  </si>
  <si>
    <t>INGENIERO TECNICO</t>
  </si>
  <si>
    <t>INGENIERO DE OBRAS RUBLICAS</t>
  </si>
  <si>
    <t>ASISTENTE SOCIAL - TRABAJADOR SOCIAL</t>
  </si>
  <si>
    <t>DUE</t>
  </si>
  <si>
    <t>TECNICO DE GEsTION</t>
  </si>
  <si>
    <t>AYJDANTE T. BIBLIOTECA</t>
  </si>
  <si>
    <t>C1</t>
  </si>
  <si>
    <t>SARGENTO (J.E.)</t>
  </si>
  <si>
    <t>JEFE DE NEGOCIADO (RENTAS)</t>
  </si>
  <si>
    <t>Cl</t>
  </si>
  <si>
    <t>JEFE DE NEGOCIADO (GASTOS Y PASIVOS)</t>
  </si>
  <si>
    <t>JEFE DE NEGOCIADO (INFORMACION TARDE)</t>
  </si>
  <si>
    <t>JEFE DE NEGOCIADO</t>
  </si>
  <si>
    <t>ADMINISTRATIVO (INFORMACION TARDE)</t>
  </si>
  <si>
    <t>TEC. AUX BIBLIOTECA (TURNOS VERANO)</t>
  </si>
  <si>
    <t>ADMINISTRATIVO</t>
  </si>
  <si>
    <t>AGENTE SOCIDECONOMICO</t>
  </si>
  <si>
    <t>MONITOR SOCIOCULTURAL</t>
  </si>
  <si>
    <t>TECNICO AUX. BIBLIOTECA</t>
  </si>
  <si>
    <t>TECNICO DE INFORMATICA</t>
  </si>
  <si>
    <t>TEC. AUX. DE RECAUDACION</t>
  </si>
  <si>
    <t>C2</t>
  </si>
  <si>
    <t>CABO DE POLICIA LOCAL (J. E.)</t>
  </si>
  <si>
    <t>AGENTE DE POLICIA LOCAL (WE.) (NIVEL 18)</t>
  </si>
  <si>
    <t>AGENTE DE POLICIA LOCAL (J E.) (NIVEL 17)</t>
  </si>
  <si>
    <t>CONDUCTOR - ESCOLTA</t>
  </si>
  <si>
    <t>AUX. ADMINISTRATIVO J.E. ALCALDIA</t>
  </si>
  <si>
    <t>OFICIAL 1•</t>
  </si>
  <si>
    <t>AUX. ADMINISTRATIVO (INFORMACION TARDE)</t>
  </si>
  <si>
    <t>AUX. BIBLIOTECA (TURNOS VERANO)</t>
  </si>
  <si>
    <t>AUX. ADMINISTRATIVO</t>
  </si>
  <si>
    <t>AUX. DE BIBLIOTECA</t>
  </si>
  <si>
    <t>AUX. DE CLINICA</t>
  </si>
  <si>
    <t>OPERADORDE S° INFORMATICAS</t>
  </si>
  <si>
    <t>AYUDANTE - CULTURA (TURNOS VERANO)</t>
  </si>
  <si>
    <t>AYUDANTE</t>
  </si>
  <si>
    <t>E</t>
  </si>
  <si>
    <t>CONSERJE ESCOLAR (..I.E )</t>
  </si>
  <si>
    <t>ORDENANZA (..I E )</t>
  </si>
  <si>
    <t>CONSERJE ESCOLAR</t>
  </si>
  <si>
    <t>ORDENANZA</t>
  </si>
  <si>
    <t>OPERARIO</t>
  </si>
  <si>
    <t>CABO DE POLICIA LOCAL (J.E.)(ESCOLTA) Y</t>
  </si>
  <si>
    <t xml:space="preserve">AGENTE DE POLICIA LOCAL (J.E.)(ESCOLTA) </t>
  </si>
  <si>
    <t>JEFE DE NEGOCIADO (CONTA-INGRESOS</t>
  </si>
  <si>
    <t xml:space="preserve"> TOTAL</t>
  </si>
  <si>
    <t>TRIENIOS</t>
  </si>
  <si>
    <t>HASTA</t>
  </si>
  <si>
    <t>JUNIO-2010</t>
  </si>
  <si>
    <t>UNICAMENTE DEBES DE INCLUIR EN EL PUESTO DE TRABAJO QUE TUVIERAS EN DCBRE 2012.</t>
  </si>
  <si>
    <t>LOS TRIENIOS QUE TUVIESES EN ESE MOMENTO</t>
  </si>
  <si>
    <t>GRUPO A</t>
  </si>
  <si>
    <t>GRUPO A2</t>
  </si>
  <si>
    <t>GRUPO C1</t>
  </si>
  <si>
    <t>GRUPO C2</t>
  </si>
  <si>
    <t>GRUPO E</t>
  </si>
  <si>
    <t>AGENTE DE POLICIA LOCAL (J.E.) (NIVEL 16)</t>
  </si>
  <si>
    <t>AUX. ADMINISTRATIVO (MANANA /TARDE)</t>
  </si>
  <si>
    <t>P.DEVENGADA</t>
  </si>
  <si>
    <t>DIC-12</t>
  </si>
  <si>
    <t>P. DEVENGADA</t>
  </si>
  <si>
    <t>ESP. PAGA. EX</t>
  </si>
  <si>
    <t>C.P.D.F</t>
  </si>
  <si>
    <t>AUN</t>
  </si>
  <si>
    <t>PENDIENTE</t>
  </si>
  <si>
    <t>DE DEVOLVER</t>
  </si>
  <si>
    <t>TAG - TITULADOS SUPERIORES</t>
  </si>
  <si>
    <t>Dº TEC. R. INTERIOR ORGANIZAC. Y S° JURIDICOS</t>
  </si>
  <si>
    <t xml:space="preserve">CANTIDAD </t>
  </si>
  <si>
    <t xml:space="preserve">PERCIBIDA </t>
  </si>
  <si>
    <t>DCBRE 2014</t>
  </si>
  <si>
    <t>Y DE LO AUN  PENDIENTE DE ABONAR</t>
  </si>
  <si>
    <t xml:space="preserve">        DE LA PAGA QUE NOS QUITARON EN  DICIEMBRE DE 2012 </t>
  </si>
  <si>
    <t xml:space="preserve">   TABLA DE LO YA ABONADO EN DICBRE 2014 </t>
  </si>
</sst>
</file>

<file path=xl/styles.xml><?xml version="1.0" encoding="utf-8"?>
<styleSheet xmlns="http://schemas.openxmlformats.org/spreadsheetml/2006/main">
  <fonts count="21">
    <font>
      <sz val="10"/>
      <name val="Arial"/>
      <family val="2"/>
    </font>
    <font>
      <sz val="8"/>
      <name val="Times New Roman"/>
      <family val="2"/>
    </font>
    <font>
      <sz val="11"/>
      <name val="Arial"/>
      <family val="2"/>
    </font>
    <font>
      <sz val="11"/>
      <name val="Times New Roman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00B050"/>
      <name val="Arial"/>
      <family val="2"/>
    </font>
    <font>
      <sz val="11"/>
      <color rgb="FF0000FF"/>
      <name val="Arial"/>
      <family val="2"/>
    </font>
    <font>
      <u/>
      <sz val="18"/>
      <color rgb="FF0000FF"/>
      <name val="Arial"/>
      <family val="2"/>
    </font>
    <font>
      <b/>
      <sz val="9"/>
      <name val="Arial"/>
      <family val="2"/>
    </font>
    <font>
      <sz val="10"/>
      <name val="Times New Roman"/>
      <family val="2"/>
    </font>
    <font>
      <sz val="9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b/>
      <sz val="8"/>
      <name val="Latha"/>
      <family val="2"/>
    </font>
    <font>
      <b/>
      <sz val="8"/>
      <color rgb="FF0000FF"/>
      <name val="Latha"/>
      <family val="2"/>
    </font>
    <font>
      <b/>
      <sz val="8"/>
      <name val="Minion Pro"/>
      <family val="1"/>
    </font>
    <font>
      <sz val="8"/>
      <name val="Lath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4" fontId="0" fillId="0" borderId="0" xfId="0" applyNumberForma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NumberFormat="1" applyFont="1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4" fontId="4" fillId="0" borderId="7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0" fillId="0" borderId="0" xfId="0" applyBorder="1" applyProtection="1">
      <protection hidden="1"/>
    </xf>
    <xf numFmtId="4" fontId="4" fillId="0" borderId="8" xfId="0" applyNumberFormat="1" applyFont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4" fontId="4" fillId="0" borderId="9" xfId="0" applyNumberFormat="1" applyFont="1" applyBorder="1" applyAlignment="1" applyProtection="1">
      <alignment horizontal="center"/>
      <protection hidden="1"/>
    </xf>
    <xf numFmtId="0" fontId="3" fillId="0" borderId="0" xfId="0" applyNumberFormat="1" applyFont="1" applyAlignment="1" applyProtection="1">
      <alignment horizontal="center"/>
      <protection hidden="1"/>
    </xf>
    <xf numFmtId="0" fontId="0" fillId="0" borderId="0" xfId="0" applyNumberFormat="1" applyFont="1" applyAlignment="1" applyProtection="1">
      <alignment horizontal="center"/>
      <protection hidden="1"/>
    </xf>
    <xf numFmtId="0" fontId="3" fillId="0" borderId="1" xfId="0" applyNumberFormat="1" applyFont="1" applyBorder="1" applyAlignment="1" applyProtection="1">
      <alignment horizontal="center"/>
      <protection hidden="1"/>
    </xf>
    <xf numFmtId="0" fontId="1" fillId="0" borderId="1" xfId="0" applyNumberFormat="1" applyFont="1" applyBorder="1" applyProtection="1">
      <protection hidden="1"/>
    </xf>
    <xf numFmtId="4" fontId="3" fillId="0" borderId="1" xfId="0" applyNumberFormat="1" applyFont="1" applyBorder="1" applyAlignment="1" applyProtection="1">
      <alignment horizontal="center"/>
      <protection hidden="1"/>
    </xf>
    <xf numFmtId="4" fontId="3" fillId="0" borderId="0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1" fillId="0" borderId="0" xfId="0" applyNumberFormat="1" applyFont="1" applyProtection="1">
      <protection hidden="1"/>
    </xf>
    <xf numFmtId="0" fontId="3" fillId="0" borderId="0" xfId="0" applyNumberFormat="1" applyFont="1" applyProtection="1">
      <protection hidden="1"/>
    </xf>
    <xf numFmtId="4" fontId="3" fillId="0" borderId="0" xfId="0" applyNumberFormat="1" applyFont="1" applyProtection="1"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4" fontId="2" fillId="0" borderId="0" xfId="0" applyNumberFormat="1" applyFont="1" applyAlignment="1" applyProtection="1">
      <alignment horizontal="left"/>
      <protection hidden="1"/>
    </xf>
    <xf numFmtId="4" fontId="1" fillId="0" borderId="1" xfId="0" applyNumberFormat="1" applyFont="1" applyBorder="1" applyProtection="1">
      <protection hidden="1"/>
    </xf>
    <xf numFmtId="4" fontId="1" fillId="0" borderId="0" xfId="0" applyNumberFormat="1" applyFont="1" applyProtection="1">
      <protection hidden="1"/>
    </xf>
    <xf numFmtId="4" fontId="2" fillId="0" borderId="0" xfId="0" applyNumberFormat="1" applyFont="1" applyProtection="1">
      <protection hidden="1"/>
    </xf>
    <xf numFmtId="4" fontId="7" fillId="0" borderId="0" xfId="0" applyNumberFormat="1" applyFont="1" applyProtection="1">
      <protection hidden="1"/>
    </xf>
    <xf numFmtId="4" fontId="7" fillId="0" borderId="0" xfId="0" applyNumberFormat="1" applyFont="1" applyAlignment="1" applyProtection="1">
      <alignment horizontal="left"/>
      <protection hidden="1"/>
    </xf>
    <xf numFmtId="4" fontId="0" fillId="0" borderId="0" xfId="0" applyNumberFormat="1" applyFont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4" xfId="0" applyNumberFormat="1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6" fillId="0" borderId="0" xfId="0" applyNumberFormat="1" applyFont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Protection="1">
      <protection hidden="1"/>
    </xf>
    <xf numFmtId="49" fontId="6" fillId="0" borderId="12" xfId="0" applyNumberFormat="1" applyFont="1" applyBorder="1" applyAlignment="1" applyProtection="1">
      <alignment horizontal="center"/>
      <protection hidden="1"/>
    </xf>
    <xf numFmtId="0" fontId="6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4" fontId="11" fillId="0" borderId="13" xfId="0" applyNumberFormat="1" applyFont="1" applyBorder="1" applyAlignment="1" applyProtection="1">
      <alignment horizontal="center"/>
      <protection hidden="1"/>
    </xf>
    <xf numFmtId="0" fontId="11" fillId="0" borderId="14" xfId="0" applyNumberFormat="1" applyFont="1" applyBorder="1" applyAlignment="1" applyProtection="1">
      <alignment horizontal="center"/>
      <protection hidden="1"/>
    </xf>
    <xf numFmtId="49" fontId="11" fillId="0" borderId="15" xfId="0" applyNumberFormat="1" applyFont="1" applyBorder="1" applyAlignment="1" applyProtection="1">
      <alignment horizontal="center"/>
      <protection hidden="1"/>
    </xf>
    <xf numFmtId="4" fontId="11" fillId="0" borderId="14" xfId="0" applyNumberFormat="1" applyFont="1" applyBorder="1" applyAlignment="1" applyProtection="1">
      <alignment horizontal="center"/>
      <protection hidden="1"/>
    </xf>
    <xf numFmtId="4" fontId="11" fillId="0" borderId="15" xfId="0" applyNumberFormat="1" applyFont="1" applyBorder="1" applyAlignment="1" applyProtection="1">
      <alignment horizontal="center"/>
      <protection hidden="1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4" fontId="0" fillId="0" borderId="1" xfId="0" applyNumberFormat="1" applyFont="1" applyBorder="1" applyAlignment="1" applyProtection="1">
      <alignment horizontal="center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0" fillId="0" borderId="1" xfId="0" applyFont="1" applyBorder="1" applyProtection="1">
      <protection hidden="1"/>
    </xf>
    <xf numFmtId="4" fontId="12" fillId="0" borderId="0" xfId="0" applyNumberFormat="1" applyFont="1" applyBorder="1" applyAlignment="1" applyProtection="1">
      <alignment horizontal="center"/>
      <protection hidden="1"/>
    </xf>
    <xf numFmtId="4" fontId="4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 applyFont="1" applyProtection="1">
      <protection hidden="1"/>
    </xf>
    <xf numFmtId="0" fontId="0" fillId="0" borderId="0" xfId="0" applyFont="1" applyProtection="1">
      <protection hidden="1"/>
    </xf>
    <xf numFmtId="0" fontId="13" fillId="0" borderId="0" xfId="0" applyFont="1" applyProtection="1">
      <protection hidden="1"/>
    </xf>
    <xf numFmtId="4" fontId="12" fillId="0" borderId="0" xfId="0" applyNumberFormat="1" applyFont="1" applyProtection="1">
      <protection hidden="1"/>
    </xf>
    <xf numFmtId="0" fontId="12" fillId="0" borderId="0" xfId="0" applyNumberFormat="1" applyFont="1" applyProtection="1">
      <protection hidden="1"/>
    </xf>
    <xf numFmtId="0" fontId="0" fillId="0" borderId="1" xfId="0" applyNumberFormat="1" applyFont="1" applyBorder="1" applyAlignment="1" applyProtection="1">
      <alignment horizontal="center"/>
      <protection hidden="1"/>
    </xf>
    <xf numFmtId="0" fontId="14" fillId="0" borderId="10" xfId="0" applyFont="1" applyBorder="1" applyAlignment="1" applyProtection="1">
      <alignment horizontal="center"/>
      <protection hidden="1"/>
    </xf>
    <xf numFmtId="0" fontId="14" fillId="0" borderId="11" xfId="0" applyFont="1" applyBorder="1" applyAlignment="1" applyProtection="1">
      <alignment horizontal="center"/>
      <protection hidden="1"/>
    </xf>
    <xf numFmtId="49" fontId="14" fillId="0" borderId="12" xfId="0" applyNumberFormat="1" applyFont="1" applyBorder="1" applyAlignment="1" applyProtection="1">
      <alignment horizontal="center"/>
      <protection hidden="1"/>
    </xf>
    <xf numFmtId="4" fontId="13" fillId="0" borderId="0" xfId="0" applyNumberFormat="1" applyFont="1" applyProtection="1">
      <protection hidden="1"/>
    </xf>
    <xf numFmtId="0" fontId="13" fillId="0" borderId="3" xfId="0" applyFont="1" applyBorder="1" applyProtection="1">
      <protection hidden="1"/>
    </xf>
    <xf numFmtId="0" fontId="16" fillId="0" borderId="0" xfId="0" applyNumberFormat="1" applyFont="1" applyBorder="1" applyAlignment="1" applyProtection="1">
      <alignment horizontal="center"/>
      <protection hidden="1"/>
    </xf>
    <xf numFmtId="0" fontId="13" fillId="0" borderId="13" xfId="0" applyFont="1" applyBorder="1" applyAlignment="1" applyProtection="1">
      <alignment horizontal="center"/>
      <protection hidden="1"/>
    </xf>
    <xf numFmtId="0" fontId="13" fillId="0" borderId="0" xfId="0" applyFont="1" applyBorder="1" applyProtection="1">
      <protection hidden="1"/>
    </xf>
    <xf numFmtId="0" fontId="13" fillId="0" borderId="14" xfId="0" applyFont="1" applyBorder="1" applyAlignment="1" applyProtection="1">
      <alignment horizontal="center"/>
      <protection hidden="1"/>
    </xf>
    <xf numFmtId="0" fontId="15" fillId="0" borderId="12" xfId="0" applyFont="1" applyBorder="1" applyProtection="1">
      <protection hidden="1"/>
    </xf>
    <xf numFmtId="0" fontId="13" fillId="0" borderId="6" xfId="0" applyFont="1" applyBorder="1" applyProtection="1">
      <protection hidden="1"/>
    </xf>
    <xf numFmtId="0" fontId="13" fillId="0" borderId="15" xfId="0" applyFont="1" applyBorder="1" applyAlignment="1" applyProtection="1">
      <alignment horizontal="center"/>
      <protection hidden="1"/>
    </xf>
    <xf numFmtId="0" fontId="12" fillId="0" borderId="1" xfId="0" applyNumberFormat="1" applyFont="1" applyBorder="1" applyAlignment="1" applyProtection="1">
      <alignment horizontal="center"/>
      <protection hidden="1"/>
    </xf>
    <xf numFmtId="1" fontId="12" fillId="0" borderId="1" xfId="0" applyNumberFormat="1" applyFont="1" applyBorder="1" applyAlignment="1" applyProtection="1">
      <alignment horizontal="center"/>
      <protection hidden="1"/>
    </xf>
    <xf numFmtId="4" fontId="17" fillId="0" borderId="13" xfId="0" applyNumberFormat="1" applyFont="1" applyBorder="1" applyAlignment="1" applyProtection="1">
      <alignment horizontal="center"/>
      <protection hidden="1"/>
    </xf>
    <xf numFmtId="49" fontId="17" fillId="0" borderId="15" xfId="0" applyNumberFormat="1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2" xfId="0" applyFont="1" applyBorder="1" applyAlignment="1" applyProtection="1">
      <alignment horizontal="center"/>
      <protection hidden="1"/>
    </xf>
    <xf numFmtId="0" fontId="18" fillId="0" borderId="0" xfId="0" applyNumberFormat="1" applyFont="1" applyBorder="1" applyAlignment="1" applyProtection="1">
      <alignment horizontal="center"/>
      <protection hidden="1"/>
    </xf>
    <xf numFmtId="0" fontId="18" fillId="0" borderId="4" xfId="0" applyNumberFormat="1" applyFont="1" applyBorder="1" applyAlignment="1" applyProtection="1">
      <alignment horizontal="center"/>
      <protection hidden="1"/>
    </xf>
    <xf numFmtId="4" fontId="17" fillId="0" borderId="14" xfId="0" applyNumberFormat="1" applyFont="1" applyBorder="1" applyAlignment="1" applyProtection="1">
      <alignment horizontal="center"/>
      <protection hidden="1"/>
    </xf>
    <xf numFmtId="0" fontId="18" fillId="0" borderId="6" xfId="0" applyFont="1" applyBorder="1" applyAlignment="1" applyProtection="1">
      <alignment horizont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4" fontId="19" fillId="0" borderId="13" xfId="0" applyNumberFormat="1" applyFont="1" applyBorder="1" applyAlignment="1" applyProtection="1">
      <alignment horizontal="center"/>
      <protection hidden="1"/>
    </xf>
    <xf numFmtId="49" fontId="20" fillId="0" borderId="15" xfId="0" applyNumberFormat="1" applyFont="1" applyBorder="1" applyAlignment="1" applyProtection="1">
      <alignment horizontal="center"/>
      <protection hidden="1"/>
    </xf>
    <xf numFmtId="0" fontId="20" fillId="0" borderId="14" xfId="0" applyNumberFormat="1" applyFont="1" applyBorder="1" applyAlignment="1" applyProtection="1">
      <alignment horizontal="center"/>
      <protection hidden="1"/>
    </xf>
    <xf numFmtId="0" fontId="12" fillId="0" borderId="0" xfId="0" applyNumberFormat="1" applyFont="1" applyBorder="1" applyAlignment="1" applyProtection="1">
      <alignment horizontal="center"/>
      <protection hidden="1"/>
    </xf>
    <xf numFmtId="1" fontId="12" fillId="0" borderId="0" xfId="0" applyNumberFormat="1" applyFont="1" applyBorder="1" applyAlignment="1" applyProtection="1">
      <alignment horizontal="center"/>
      <protection hidden="1"/>
    </xf>
    <xf numFmtId="0" fontId="1" fillId="0" borderId="0" xfId="0" applyNumberFormat="1" applyFont="1" applyBorder="1" applyProtection="1">
      <protection hidden="1"/>
    </xf>
    <xf numFmtId="4" fontId="1" fillId="0" borderId="0" xfId="0" applyNumberFormat="1" applyFont="1" applyBorder="1" applyProtection="1">
      <protection hidden="1"/>
    </xf>
    <xf numFmtId="4" fontId="0" fillId="0" borderId="0" xfId="0" applyNumberFormat="1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0" fillId="0" borderId="0" xfId="0" applyFont="1" applyBorder="1" applyProtection="1">
      <protection hidden="1"/>
    </xf>
    <xf numFmtId="4" fontId="4" fillId="0" borderId="0" xfId="0" applyNumberFormat="1" applyFont="1" applyBorder="1" applyAlignment="1" applyProtection="1">
      <alignment horizontal="center"/>
      <protection hidden="1"/>
    </xf>
    <xf numFmtId="0" fontId="3" fillId="0" borderId="0" xfId="0" applyNumberFormat="1" applyFont="1" applyBorder="1" applyAlignment="1" applyProtection="1">
      <alignment horizontal="center"/>
      <protection hidden="1"/>
    </xf>
    <xf numFmtId="0" fontId="0" fillId="0" borderId="0" xfId="0" applyNumberFormat="1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0" fillId="0" borderId="0" xfId="0" applyProtection="1"/>
    <xf numFmtId="0" fontId="6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85724</xdr:colOff>
      <xdr:row>0</xdr:row>
      <xdr:rowOff>76199</xdr:rowOff>
    </xdr:from>
    <xdr:to>
      <xdr:col>35</xdr:col>
      <xdr:colOff>447675</xdr:colOff>
      <xdr:row>148</xdr:row>
      <xdr:rowOff>1</xdr:rowOff>
    </xdr:to>
    <xdr:sp macro="" textlink="">
      <xdr:nvSpPr>
        <xdr:cNvPr id="3" name="2 Rectángulo"/>
        <xdr:cNvSpPr/>
      </xdr:nvSpPr>
      <xdr:spPr>
        <a:xfrm>
          <a:off x="428624" y="76199"/>
          <a:ext cx="8258176" cy="28403552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15</xdr:col>
      <xdr:colOff>0</xdr:colOff>
      <xdr:row>142</xdr:row>
      <xdr:rowOff>36718</xdr:rowOff>
    </xdr:from>
    <xdr:to>
      <xdr:col>35</xdr:col>
      <xdr:colOff>114300</xdr:colOff>
      <xdr:row>147</xdr:row>
      <xdr:rowOff>65554</xdr:rowOff>
    </xdr:to>
    <xdr:pic>
      <xdr:nvPicPr>
        <xdr:cNvPr id="4" name="3 Imagen" descr="Firma_CPP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14975" y="27430618"/>
          <a:ext cx="2838450" cy="933711"/>
        </a:xfrm>
        <a:prstGeom prst="rect">
          <a:avLst/>
        </a:prstGeom>
      </xdr:spPr>
    </xdr:pic>
    <xdr:clientData/>
  </xdr:twoCellAnchor>
  <xdr:twoCellAnchor editAs="oneCell">
    <xdr:from>
      <xdr:col>24</xdr:col>
      <xdr:colOff>457200</xdr:colOff>
      <xdr:row>125</xdr:row>
      <xdr:rowOff>93616</xdr:rowOff>
    </xdr:from>
    <xdr:to>
      <xdr:col>35</xdr:col>
      <xdr:colOff>171450</xdr:colOff>
      <xdr:row>129</xdr:row>
      <xdr:rowOff>92998</xdr:rowOff>
    </xdr:to>
    <xdr:pic>
      <xdr:nvPicPr>
        <xdr:cNvPr id="5" name="4 Imagen" descr="Firma_CPP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0" y="24163291"/>
          <a:ext cx="2314575" cy="761382"/>
        </a:xfrm>
        <a:prstGeom prst="rect">
          <a:avLst/>
        </a:prstGeom>
      </xdr:spPr>
    </xdr:pic>
    <xdr:clientData/>
  </xdr:twoCellAnchor>
  <xdr:twoCellAnchor editAs="oneCell">
    <xdr:from>
      <xdr:col>24</xdr:col>
      <xdr:colOff>647701</xdr:colOff>
      <xdr:row>93</xdr:row>
      <xdr:rowOff>66675</xdr:rowOff>
    </xdr:from>
    <xdr:to>
      <xdr:col>35</xdr:col>
      <xdr:colOff>125338</xdr:colOff>
      <xdr:row>96</xdr:row>
      <xdr:rowOff>178723</xdr:rowOff>
    </xdr:to>
    <xdr:pic>
      <xdr:nvPicPr>
        <xdr:cNvPr id="6" name="5 Imagen" descr="Firma_CPP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1" y="17935575"/>
          <a:ext cx="2077962" cy="683548"/>
        </a:xfrm>
        <a:prstGeom prst="rect">
          <a:avLst/>
        </a:prstGeom>
      </xdr:spPr>
    </xdr:pic>
    <xdr:clientData/>
  </xdr:twoCellAnchor>
  <xdr:twoCellAnchor editAs="oneCell">
    <xdr:from>
      <xdr:col>24</xdr:col>
      <xdr:colOff>285751</xdr:colOff>
      <xdr:row>58</xdr:row>
      <xdr:rowOff>41487</xdr:rowOff>
    </xdr:from>
    <xdr:to>
      <xdr:col>35</xdr:col>
      <xdr:colOff>180976</xdr:colOff>
      <xdr:row>62</xdr:row>
      <xdr:rowOff>100401</xdr:rowOff>
    </xdr:to>
    <xdr:pic>
      <xdr:nvPicPr>
        <xdr:cNvPr id="7" name="6 Imagen" descr="Firma_CPP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24551" y="11242887"/>
          <a:ext cx="2495550" cy="820914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1</xdr:row>
      <xdr:rowOff>123824</xdr:rowOff>
    </xdr:from>
    <xdr:to>
      <xdr:col>6</xdr:col>
      <xdr:colOff>2200275</xdr:colOff>
      <xdr:row>6</xdr:row>
      <xdr:rowOff>34182</xdr:rowOff>
    </xdr:to>
    <xdr:pic>
      <xdr:nvPicPr>
        <xdr:cNvPr id="1025" name="Picture 1" descr="CPPMNew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5825" y="304799"/>
          <a:ext cx="2667000" cy="872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64"/>
  <sheetViews>
    <sheetView tabSelected="1" topLeftCell="G1" zoomScaleNormal="100" workbookViewId="0">
      <selection activeCell="I116" sqref="I116"/>
    </sheetView>
  </sheetViews>
  <sheetFormatPr baseColWidth="10" defaultColWidth="9.140625" defaultRowHeight="14.25"/>
  <cols>
    <col min="1" max="2" width="2.5703125" style="50" customWidth="1"/>
    <col min="3" max="4" width="2.42578125" style="2" customWidth="1"/>
    <col min="5" max="6" width="5.140625" style="3" customWidth="1"/>
    <col min="7" max="7" width="38.140625" style="2" customWidth="1"/>
    <col min="8" max="8" width="11.5703125" style="2" customWidth="1"/>
    <col min="9" max="9" width="11.28515625" style="2" customWidth="1"/>
    <col min="10" max="10" width="12.5703125" style="2" hidden="1" customWidth="1"/>
    <col min="11" max="11" width="12.5703125" style="5" hidden="1" customWidth="1"/>
    <col min="12" max="14" width="14.42578125" style="2" hidden="1" customWidth="1"/>
    <col min="15" max="15" width="1.42578125" style="2" customWidth="1"/>
    <col min="16" max="16" width="9" style="4" hidden="1" customWidth="1"/>
    <col min="17" max="17" width="1" style="4" hidden="1" customWidth="1"/>
    <col min="18" max="18" width="16.140625" style="4" hidden="1" customWidth="1"/>
    <col min="19" max="19" width="8.7109375" style="35" hidden="1" customWidth="1"/>
    <col min="20" max="21" width="9.140625" style="2" hidden="1" customWidth="1"/>
    <col min="22" max="22" width="0.85546875" style="2" hidden="1" customWidth="1"/>
    <col min="23" max="23" width="11" style="5" hidden="1" customWidth="1"/>
    <col min="24" max="24" width="1.85546875" style="4" customWidth="1"/>
    <col min="25" max="25" width="20.85546875" style="5" customWidth="1"/>
    <col min="26" max="27" width="12.5703125" style="2" hidden="1" customWidth="1"/>
    <col min="28" max="28" width="1.28515625" style="2" customWidth="1"/>
    <col min="29" max="29" width="16.85546875" style="2" customWidth="1"/>
    <col min="30" max="35" width="9.140625" style="2" hidden="1" customWidth="1"/>
    <col min="36" max="43" width="9.140625" style="2"/>
    <col min="44" max="16384" width="9.140625" style="1"/>
  </cols>
  <sheetData>
    <row r="1" spans="3:43" s="109" customFormat="1">
      <c r="C1" s="2"/>
      <c r="D1" s="2"/>
      <c r="E1" s="3"/>
      <c r="F1" s="3"/>
      <c r="G1" s="2"/>
      <c r="H1" s="2"/>
      <c r="I1" s="2"/>
      <c r="J1" s="2"/>
      <c r="K1" s="5"/>
      <c r="L1" s="2"/>
      <c r="M1" s="2"/>
      <c r="N1" s="2"/>
      <c r="O1" s="2"/>
      <c r="P1" s="4"/>
      <c r="Q1" s="4"/>
      <c r="R1" s="4"/>
      <c r="S1" s="35"/>
      <c r="T1" s="2"/>
      <c r="U1" s="2"/>
      <c r="V1" s="2"/>
      <c r="W1" s="5"/>
      <c r="X1" s="4"/>
      <c r="Y1" s="5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3:43" s="109" customFormat="1">
      <c r="C2" s="2"/>
      <c r="D2" s="2"/>
      <c r="E2" s="3"/>
      <c r="F2" s="3"/>
      <c r="G2" s="2"/>
      <c r="H2" s="2"/>
      <c r="I2" s="2"/>
      <c r="J2" s="2"/>
      <c r="K2" s="5"/>
      <c r="L2" s="2"/>
      <c r="M2" s="2"/>
      <c r="N2" s="2"/>
      <c r="O2" s="2"/>
      <c r="P2" s="4"/>
      <c r="Q2" s="4"/>
      <c r="R2" s="4"/>
      <c r="S2" s="35"/>
      <c r="T2" s="2"/>
      <c r="U2" s="2"/>
      <c r="V2" s="2"/>
      <c r="W2" s="5"/>
      <c r="X2" s="4"/>
      <c r="Y2" s="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3:43" s="109" customFormat="1" ht="15.75">
      <c r="C3" s="2"/>
      <c r="D3" s="2"/>
      <c r="E3" s="3"/>
      <c r="F3" s="3"/>
      <c r="G3" s="2"/>
      <c r="H3" s="2"/>
      <c r="I3" s="6" t="s">
        <v>92</v>
      </c>
      <c r="J3" s="2"/>
      <c r="K3" s="5"/>
      <c r="L3" s="2"/>
      <c r="M3" s="2"/>
      <c r="N3" s="2"/>
      <c r="O3" s="2"/>
      <c r="P3" s="6"/>
      <c r="Q3" s="6"/>
      <c r="R3" s="6"/>
      <c r="S3" s="36"/>
      <c r="T3" s="2"/>
      <c r="U3" s="2"/>
      <c r="V3" s="2"/>
      <c r="W3" s="5"/>
      <c r="X3" s="6"/>
      <c r="Y3" s="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3:43" s="109" customFormat="1" ht="15.75">
      <c r="C4" s="2"/>
      <c r="D4" s="2"/>
      <c r="E4" s="3"/>
      <c r="F4" s="3"/>
      <c r="G4" s="2"/>
      <c r="H4" s="2"/>
      <c r="I4" s="6" t="s">
        <v>90</v>
      </c>
      <c r="J4" s="2"/>
      <c r="K4" s="5"/>
      <c r="L4" s="2"/>
      <c r="M4" s="2"/>
      <c r="N4" s="2"/>
      <c r="O4" s="6"/>
      <c r="P4" s="6"/>
      <c r="Q4" s="6"/>
      <c r="R4" s="6"/>
      <c r="S4" s="36"/>
      <c r="T4" s="2"/>
      <c r="U4" s="2"/>
      <c r="V4" s="2"/>
      <c r="W4" s="5"/>
      <c r="X4" s="4"/>
      <c r="Y4" s="5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3:43" s="109" customFormat="1" ht="15.75">
      <c r="C5" s="2"/>
      <c r="D5" s="2"/>
      <c r="E5" s="3"/>
      <c r="F5" s="3"/>
      <c r="G5" s="2"/>
      <c r="H5" s="37" t="s">
        <v>91</v>
      </c>
      <c r="I5" s="37"/>
      <c r="J5" s="2"/>
      <c r="K5" s="5"/>
      <c r="L5" s="2"/>
      <c r="M5" s="2"/>
      <c r="N5" s="2"/>
      <c r="O5" s="2"/>
      <c r="P5" s="6"/>
      <c r="Q5" s="7"/>
      <c r="R5" s="7"/>
      <c r="S5" s="37"/>
      <c r="T5" s="2"/>
      <c r="U5" s="2"/>
      <c r="V5" s="2"/>
      <c r="W5" s="5"/>
      <c r="X5" s="4"/>
      <c r="Y5" s="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3:43" s="109" customFormat="1">
      <c r="C6" s="2"/>
      <c r="D6" s="2"/>
      <c r="E6" s="3"/>
      <c r="F6" s="3"/>
      <c r="G6" s="2"/>
      <c r="H6" s="2"/>
      <c r="I6" s="2"/>
      <c r="J6" s="2"/>
      <c r="K6" s="5"/>
      <c r="L6" s="2"/>
      <c r="M6" s="2"/>
      <c r="N6" s="2"/>
      <c r="O6" s="2"/>
      <c r="P6" s="4"/>
      <c r="Q6" s="4"/>
      <c r="R6" s="4"/>
      <c r="S6" s="35"/>
      <c r="T6" s="2"/>
      <c r="U6" s="2"/>
      <c r="V6" s="2"/>
      <c r="W6" s="5"/>
      <c r="X6" s="4"/>
      <c r="Y6" s="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3:43" s="109" customFormat="1">
      <c r="C7" s="2"/>
      <c r="D7" s="2"/>
      <c r="E7" s="3"/>
      <c r="F7" s="3"/>
      <c r="G7" s="2"/>
      <c r="H7" s="2"/>
      <c r="I7" s="2"/>
      <c r="J7" s="2"/>
      <c r="K7" s="5"/>
      <c r="L7" s="2"/>
      <c r="M7" s="2"/>
      <c r="N7" s="2"/>
      <c r="O7" s="2"/>
      <c r="P7" s="4"/>
      <c r="Q7" s="4"/>
      <c r="R7" s="4"/>
      <c r="S7" s="35"/>
      <c r="T7" s="2"/>
      <c r="U7" s="2"/>
      <c r="V7" s="2"/>
      <c r="W7" s="5"/>
      <c r="X7" s="4"/>
      <c r="Y7" s="5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3:43" s="109" customFormat="1">
      <c r="C8" s="2"/>
      <c r="D8" s="2"/>
      <c r="E8" s="3"/>
      <c r="F8" s="3"/>
      <c r="G8" s="2"/>
      <c r="H8" s="2"/>
      <c r="I8" s="2"/>
      <c r="J8" s="2"/>
      <c r="K8" s="5"/>
      <c r="L8" s="2"/>
      <c r="M8" s="2"/>
      <c r="N8" s="2"/>
      <c r="O8" s="2"/>
      <c r="P8" s="4"/>
      <c r="Q8" s="4"/>
      <c r="R8" s="4"/>
      <c r="S8" s="35"/>
      <c r="T8" s="2"/>
      <c r="U8" s="2"/>
      <c r="V8" s="2"/>
      <c r="W8" s="5"/>
      <c r="X8" s="4"/>
      <c r="Y8" s="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3:43" s="109" customFormat="1">
      <c r="C9" s="2"/>
      <c r="D9" s="2"/>
      <c r="E9" s="3"/>
      <c r="F9" s="8"/>
      <c r="G9" s="8"/>
      <c r="H9" s="2"/>
      <c r="I9" s="2"/>
      <c r="J9" s="2"/>
      <c r="K9" s="5"/>
      <c r="L9" s="2"/>
      <c r="M9" s="2"/>
      <c r="N9" s="2"/>
      <c r="O9" s="2"/>
      <c r="P9" s="4"/>
      <c r="Q9" s="4"/>
      <c r="R9" s="4"/>
      <c r="S9" s="35"/>
      <c r="T9" s="2"/>
      <c r="U9" s="2"/>
      <c r="V9" s="2"/>
      <c r="W9" s="5"/>
      <c r="X9" s="4"/>
      <c r="Y9" s="5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3:43" s="109" customFormat="1">
      <c r="C10" s="2"/>
      <c r="D10" s="2"/>
      <c r="E10" s="3"/>
      <c r="F10" s="9"/>
      <c r="G10" s="9" t="s">
        <v>68</v>
      </c>
      <c r="H10" s="2"/>
      <c r="I10" s="2"/>
      <c r="J10" s="9"/>
      <c r="K10" s="32"/>
      <c r="L10" s="9"/>
      <c r="M10" s="9"/>
      <c r="N10" s="9"/>
      <c r="O10" s="9"/>
      <c r="P10" s="4"/>
      <c r="Q10" s="4"/>
      <c r="R10" s="4"/>
      <c r="S10" s="35"/>
      <c r="T10" s="2"/>
      <c r="U10" s="2"/>
      <c r="V10" s="2"/>
      <c r="W10" s="5"/>
      <c r="X10" s="4"/>
      <c r="Y10" s="5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3:43" s="109" customFormat="1">
      <c r="C11" s="2"/>
      <c r="D11" s="2"/>
      <c r="E11" s="3"/>
      <c r="F11" s="3"/>
      <c r="G11" s="2"/>
      <c r="H11" s="10" t="s">
        <v>69</v>
      </c>
      <c r="I11" s="8"/>
      <c r="J11" s="2"/>
      <c r="K11" s="5"/>
      <c r="L11" s="2"/>
      <c r="M11" s="2"/>
      <c r="N11" s="2"/>
      <c r="O11" s="2"/>
      <c r="P11" s="10"/>
      <c r="Q11" s="4"/>
      <c r="R11" s="4"/>
      <c r="S11" s="35"/>
      <c r="T11" s="2"/>
      <c r="U11" s="2"/>
      <c r="V11" s="2"/>
      <c r="W11" s="5"/>
      <c r="X11" s="4"/>
      <c r="Y11" s="5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3:43" s="109" customFormat="1">
      <c r="C12" s="2"/>
      <c r="D12" s="2"/>
      <c r="E12" s="3"/>
      <c r="F12" s="3"/>
      <c r="G12" s="2"/>
      <c r="H12" s="8"/>
      <c r="I12" s="8"/>
      <c r="J12" s="2"/>
      <c r="K12" s="5"/>
      <c r="L12" s="2"/>
      <c r="M12" s="2"/>
      <c r="N12" s="2"/>
      <c r="O12" s="2"/>
      <c r="P12" s="4"/>
      <c r="Q12" s="4"/>
      <c r="R12" s="4"/>
      <c r="S12" s="35"/>
      <c r="T12" s="2"/>
      <c r="U12" s="2"/>
      <c r="V12" s="2"/>
      <c r="W12" s="5"/>
      <c r="X12" s="4"/>
      <c r="Y12" s="5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3:43" s="109" customFormat="1" ht="15" thickBot="1">
      <c r="C13" s="2"/>
      <c r="D13" s="2"/>
      <c r="E13" s="3"/>
      <c r="F13" s="3"/>
      <c r="G13" s="2"/>
      <c r="H13" s="8"/>
      <c r="I13" s="8"/>
      <c r="J13" s="2"/>
      <c r="K13" s="5"/>
      <c r="L13" s="2"/>
      <c r="M13" s="2"/>
      <c r="N13" s="2"/>
      <c r="O13" s="2"/>
      <c r="P13" s="4"/>
      <c r="Q13" s="4"/>
      <c r="R13" s="4"/>
      <c r="S13" s="35"/>
      <c r="T13" s="2"/>
      <c r="U13" s="2"/>
      <c r="V13" s="2"/>
      <c r="W13" s="5"/>
      <c r="X13" s="4"/>
      <c r="Y13" s="5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3:43" s="109" customFormat="1" ht="18" thickTop="1">
      <c r="C14" s="2"/>
      <c r="D14" s="2"/>
      <c r="E14" s="3"/>
      <c r="F14" s="3"/>
      <c r="G14" s="2"/>
      <c r="H14" s="72" t="s">
        <v>64</v>
      </c>
      <c r="I14" s="72" t="s">
        <v>65</v>
      </c>
      <c r="J14" s="68"/>
      <c r="K14" s="75"/>
      <c r="L14" s="68"/>
      <c r="M14" s="68"/>
      <c r="N14" s="68"/>
      <c r="O14" s="68"/>
      <c r="P14" s="95" t="s">
        <v>77</v>
      </c>
      <c r="Q14" s="88"/>
      <c r="R14" s="89"/>
      <c r="S14" s="86" t="s">
        <v>79</v>
      </c>
      <c r="T14" s="76"/>
      <c r="U14" s="76"/>
      <c r="V14" s="76"/>
      <c r="W14" s="52" t="s">
        <v>77</v>
      </c>
      <c r="X14" s="77"/>
      <c r="Y14" s="13" t="s">
        <v>87</v>
      </c>
      <c r="Z14" s="68"/>
      <c r="AA14" s="68"/>
      <c r="AB14" s="68"/>
      <c r="AC14" s="78" t="s">
        <v>82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3:43" s="109" customFormat="1" ht="24">
      <c r="C15" s="2"/>
      <c r="D15" s="2"/>
      <c r="E15" s="14"/>
      <c r="F15" s="15" t="s">
        <v>70</v>
      </c>
      <c r="G15" s="16"/>
      <c r="H15" s="73" t="s">
        <v>65</v>
      </c>
      <c r="I15" s="73" t="s">
        <v>66</v>
      </c>
      <c r="J15" s="68"/>
      <c r="K15" s="75"/>
      <c r="L15" s="68"/>
      <c r="M15" s="68"/>
      <c r="N15" s="68"/>
      <c r="O15" s="68"/>
      <c r="P15" s="97" t="s">
        <v>0</v>
      </c>
      <c r="Q15" s="90"/>
      <c r="R15" s="91"/>
      <c r="S15" s="92" t="s">
        <v>80</v>
      </c>
      <c r="T15" s="79"/>
      <c r="U15" s="79"/>
      <c r="V15" s="79"/>
      <c r="W15" s="55" t="s">
        <v>81</v>
      </c>
      <c r="X15" s="77"/>
      <c r="Y15" s="18" t="s">
        <v>88</v>
      </c>
      <c r="Z15" s="68"/>
      <c r="AA15" s="68"/>
      <c r="AB15" s="68"/>
      <c r="AC15" s="80" t="s">
        <v>83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3:43" s="109" customFormat="1" ht="18" thickBot="1">
      <c r="C16" s="2"/>
      <c r="D16" s="2"/>
      <c r="E16" s="3"/>
      <c r="F16" s="3"/>
      <c r="G16" s="2"/>
      <c r="H16" s="81"/>
      <c r="I16" s="74" t="s">
        <v>67</v>
      </c>
      <c r="J16" s="68"/>
      <c r="K16" s="75"/>
      <c r="L16" s="68"/>
      <c r="M16" s="68"/>
      <c r="N16" s="68"/>
      <c r="O16" s="68"/>
      <c r="P16" s="96" t="s">
        <v>78</v>
      </c>
      <c r="Q16" s="93"/>
      <c r="R16" s="94"/>
      <c r="S16" s="87" t="s">
        <v>78</v>
      </c>
      <c r="T16" s="82"/>
      <c r="U16" s="82"/>
      <c r="V16" s="82"/>
      <c r="W16" s="56"/>
      <c r="X16" s="77"/>
      <c r="Y16" s="20" t="s">
        <v>89</v>
      </c>
      <c r="Z16" s="68"/>
      <c r="AA16" s="68"/>
      <c r="AB16" s="68"/>
      <c r="AC16" s="83" t="s">
        <v>84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3:43" s="109" customFormat="1" ht="15">
      <c r="C17" s="2"/>
      <c r="D17" s="2"/>
      <c r="E17" s="3"/>
      <c r="F17" s="21"/>
      <c r="G17" s="2"/>
      <c r="H17" s="2"/>
      <c r="I17" s="2"/>
      <c r="J17" s="2"/>
      <c r="K17" s="5"/>
      <c r="L17" s="2"/>
      <c r="M17" s="2"/>
      <c r="N17" s="2"/>
      <c r="O17" s="2"/>
      <c r="P17" s="22"/>
      <c r="Q17" s="22"/>
      <c r="R17" s="22"/>
      <c r="S17" s="38"/>
      <c r="T17" s="2"/>
      <c r="U17" s="2"/>
      <c r="V17" s="2"/>
      <c r="W17" s="5"/>
      <c r="X17" s="22"/>
      <c r="Y17" s="5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3:43" s="109" customFormat="1" ht="15">
      <c r="C18" s="2"/>
      <c r="D18" s="2"/>
      <c r="E18" s="84" t="s">
        <v>1</v>
      </c>
      <c r="F18" s="85">
        <v>30</v>
      </c>
      <c r="G18" s="24" t="s">
        <v>2</v>
      </c>
      <c r="H18" s="57"/>
      <c r="I18" s="51"/>
      <c r="J18" s="25">
        <v>1653.11</v>
      </c>
      <c r="K18" s="33">
        <f t="shared" ref="K18:K30" si="0">(J18/100)*24.044</f>
        <v>397.47376839999998</v>
      </c>
      <c r="L18" s="49">
        <v>26.31</v>
      </c>
      <c r="M18" s="24">
        <f t="shared" ref="M18:M30" si="1">L18*H18</f>
        <v>0</v>
      </c>
      <c r="N18" s="33">
        <f t="shared" ref="N18:N30" si="2">(M18/100)*24.044</f>
        <v>0</v>
      </c>
      <c r="O18" s="24"/>
      <c r="P18" s="61">
        <f t="shared" ref="P18:P30" si="3">K18+N18</f>
        <v>397.47376839999998</v>
      </c>
      <c r="Q18" s="61"/>
      <c r="R18" s="61">
        <v>3344.96</v>
      </c>
      <c r="S18" s="61">
        <f t="shared" ref="S18:S30" si="4">(R18/100)*24.044</f>
        <v>804.26218240000014</v>
      </c>
      <c r="T18" s="62">
        <v>0</v>
      </c>
      <c r="U18" s="63">
        <f t="shared" ref="U18:U30" si="5">T18*I18</f>
        <v>0</v>
      </c>
      <c r="V18" s="62"/>
      <c r="W18" s="61">
        <f t="shared" ref="W18:W30" si="6">(U18/100)*24.044</f>
        <v>0</v>
      </c>
      <c r="X18" s="64"/>
      <c r="Y18" s="65">
        <f t="shared" ref="Y18:Y30" si="7">P18+S18+W18</f>
        <v>1201.7359508000002</v>
      </c>
      <c r="Z18" s="66">
        <f>J18+M18+R18+U18</f>
        <v>4998.07</v>
      </c>
      <c r="AA18" s="67">
        <f t="shared" ref="AA18:AA30" si="8">Z18+M18+U18</f>
        <v>4998.07</v>
      </c>
      <c r="AB18" s="66"/>
      <c r="AC18" s="61">
        <f t="shared" ref="AC18:AC30" si="9">AA18-Y18</f>
        <v>3796.3340491999998</v>
      </c>
      <c r="AD18" s="2">
        <v>4998.07</v>
      </c>
      <c r="AE18" s="5">
        <f>AD18-Z18</f>
        <v>0</v>
      </c>
      <c r="AF18" s="2">
        <f>(AD18/100)*24.044</f>
        <v>1201.7359508</v>
      </c>
      <c r="AG18" s="5">
        <f t="shared" ref="AG18:AG30" si="10">AF18-Y18</f>
        <v>0</v>
      </c>
      <c r="AH18" s="2">
        <f>(AD18/100)*75.956</f>
        <v>3796.3340492000002</v>
      </c>
      <c r="AI18" s="5">
        <f>AH18-AC18</f>
        <v>0</v>
      </c>
      <c r="AJ18" s="2"/>
      <c r="AK18" s="2"/>
      <c r="AL18" s="2"/>
      <c r="AM18" s="2"/>
      <c r="AN18" s="2"/>
      <c r="AO18" s="2"/>
      <c r="AP18" s="2"/>
      <c r="AQ18" s="2"/>
    </row>
    <row r="19" spans="3:43" s="109" customFormat="1" ht="15">
      <c r="C19" s="2"/>
      <c r="D19" s="2"/>
      <c r="E19" s="23" t="s">
        <v>1</v>
      </c>
      <c r="F19" s="85">
        <v>30</v>
      </c>
      <c r="G19" s="24" t="s">
        <v>3</v>
      </c>
      <c r="H19" s="57"/>
      <c r="I19" s="51"/>
      <c r="J19" s="25">
        <v>1653.11</v>
      </c>
      <c r="K19" s="33">
        <f t="shared" si="0"/>
        <v>397.47376839999998</v>
      </c>
      <c r="L19" s="49">
        <v>26.31</v>
      </c>
      <c r="M19" s="24">
        <f t="shared" si="1"/>
        <v>0</v>
      </c>
      <c r="N19" s="33">
        <f t="shared" si="2"/>
        <v>0</v>
      </c>
      <c r="O19" s="24"/>
      <c r="P19" s="61">
        <f t="shared" si="3"/>
        <v>397.47376839999998</v>
      </c>
      <c r="Q19" s="61"/>
      <c r="R19" s="61">
        <v>3344.96</v>
      </c>
      <c r="S19" s="61">
        <f t="shared" si="4"/>
        <v>804.26218240000014</v>
      </c>
      <c r="T19" s="62">
        <v>0</v>
      </c>
      <c r="U19" s="63">
        <f t="shared" si="5"/>
        <v>0</v>
      </c>
      <c r="V19" s="62"/>
      <c r="W19" s="61">
        <f t="shared" si="6"/>
        <v>0</v>
      </c>
      <c r="X19" s="64"/>
      <c r="Y19" s="65">
        <f t="shared" si="7"/>
        <v>1201.7359508000002</v>
      </c>
      <c r="Z19" s="66">
        <f t="shared" ref="Z19:Z30" si="11">J19+M19+R19+U19</f>
        <v>4998.07</v>
      </c>
      <c r="AA19" s="67">
        <f t="shared" si="8"/>
        <v>4998.07</v>
      </c>
      <c r="AB19" s="66"/>
      <c r="AC19" s="61">
        <f t="shared" si="9"/>
        <v>3796.3340491999998</v>
      </c>
      <c r="AD19" s="2">
        <v>4998.07</v>
      </c>
      <c r="AE19" s="5">
        <f t="shared" ref="AE19:AE30" si="12">AD19-Z19</f>
        <v>0</v>
      </c>
      <c r="AF19" s="2">
        <f t="shared" ref="AF19:AF30" si="13">(AD19/100)*24.044</f>
        <v>1201.7359508</v>
      </c>
      <c r="AG19" s="5">
        <f t="shared" si="10"/>
        <v>0</v>
      </c>
      <c r="AH19" s="2">
        <f t="shared" ref="AH19:AH30" si="14">(AD19/100)*75.956</f>
        <v>3796.3340492000002</v>
      </c>
      <c r="AI19" s="5">
        <f t="shared" ref="AI19:AI30" si="15">AH19-AC19</f>
        <v>0</v>
      </c>
      <c r="AJ19" s="2"/>
      <c r="AK19" s="2"/>
      <c r="AL19" s="2"/>
      <c r="AM19" s="2"/>
      <c r="AN19" s="2"/>
      <c r="AO19" s="2"/>
      <c r="AP19" s="2"/>
      <c r="AQ19" s="2"/>
    </row>
    <row r="20" spans="3:43" s="109" customFormat="1" ht="15">
      <c r="C20" s="2"/>
      <c r="D20" s="2"/>
      <c r="E20" s="23" t="s">
        <v>1</v>
      </c>
      <c r="F20" s="85">
        <v>30</v>
      </c>
      <c r="G20" s="24" t="s">
        <v>4</v>
      </c>
      <c r="H20" s="57"/>
      <c r="I20" s="51"/>
      <c r="J20" s="25">
        <v>1653.11</v>
      </c>
      <c r="K20" s="33">
        <f t="shared" si="0"/>
        <v>397.47376839999998</v>
      </c>
      <c r="L20" s="49">
        <v>26.31</v>
      </c>
      <c r="M20" s="24">
        <f t="shared" si="1"/>
        <v>0</v>
      </c>
      <c r="N20" s="33">
        <f t="shared" si="2"/>
        <v>0</v>
      </c>
      <c r="O20" s="24"/>
      <c r="P20" s="61">
        <f t="shared" si="3"/>
        <v>397.47376839999998</v>
      </c>
      <c r="Q20" s="61"/>
      <c r="R20" s="61">
        <v>2639.96</v>
      </c>
      <c r="S20" s="61">
        <f t="shared" si="4"/>
        <v>634.75198239999997</v>
      </c>
      <c r="T20" s="62">
        <v>0</v>
      </c>
      <c r="U20" s="63">
        <f t="shared" si="5"/>
        <v>0</v>
      </c>
      <c r="V20" s="62"/>
      <c r="W20" s="61">
        <f t="shared" si="6"/>
        <v>0</v>
      </c>
      <c r="X20" s="64"/>
      <c r="Y20" s="65">
        <f t="shared" si="7"/>
        <v>1032.2257508</v>
      </c>
      <c r="Z20" s="66">
        <f t="shared" si="11"/>
        <v>4293.07</v>
      </c>
      <c r="AA20" s="67">
        <f t="shared" si="8"/>
        <v>4293.07</v>
      </c>
      <c r="AB20" s="66"/>
      <c r="AC20" s="61">
        <f t="shared" si="9"/>
        <v>3260.8442491999995</v>
      </c>
      <c r="AD20" s="2">
        <v>4293.07</v>
      </c>
      <c r="AE20" s="5">
        <f t="shared" si="12"/>
        <v>0</v>
      </c>
      <c r="AF20" s="2">
        <f t="shared" si="13"/>
        <v>1032.2257507999998</v>
      </c>
      <c r="AG20" s="5">
        <f t="shared" si="10"/>
        <v>0</v>
      </c>
      <c r="AH20" s="2">
        <f t="shared" si="14"/>
        <v>3260.8442491999999</v>
      </c>
      <c r="AI20" s="5">
        <f t="shared" si="15"/>
        <v>0</v>
      </c>
      <c r="AJ20" s="2"/>
      <c r="AK20" s="2"/>
      <c r="AL20" s="2"/>
      <c r="AM20" s="2"/>
      <c r="AN20" s="2"/>
      <c r="AO20" s="2"/>
      <c r="AP20" s="2"/>
      <c r="AQ20" s="2"/>
    </row>
    <row r="21" spans="3:43" s="109" customFormat="1" ht="15">
      <c r="C21" s="2"/>
      <c r="D21" s="2"/>
      <c r="E21" s="23" t="s">
        <v>1</v>
      </c>
      <c r="F21" s="85">
        <v>30</v>
      </c>
      <c r="G21" s="24" t="s">
        <v>86</v>
      </c>
      <c r="H21" s="57"/>
      <c r="I21" s="51"/>
      <c r="J21" s="25">
        <v>1653.11</v>
      </c>
      <c r="K21" s="33">
        <f t="shared" si="0"/>
        <v>397.47376839999998</v>
      </c>
      <c r="L21" s="49">
        <v>26.31</v>
      </c>
      <c r="M21" s="24">
        <f t="shared" si="1"/>
        <v>0</v>
      </c>
      <c r="N21" s="33">
        <f t="shared" si="2"/>
        <v>0</v>
      </c>
      <c r="O21" s="24"/>
      <c r="P21" s="61">
        <f t="shared" si="3"/>
        <v>397.47376839999998</v>
      </c>
      <c r="Q21" s="61"/>
      <c r="R21" s="61">
        <v>2639.96</v>
      </c>
      <c r="S21" s="61">
        <f t="shared" si="4"/>
        <v>634.75198239999997</v>
      </c>
      <c r="T21" s="62">
        <v>0</v>
      </c>
      <c r="U21" s="63">
        <f t="shared" si="5"/>
        <v>0</v>
      </c>
      <c r="V21" s="62"/>
      <c r="W21" s="61">
        <f t="shared" si="6"/>
        <v>0</v>
      </c>
      <c r="X21" s="64"/>
      <c r="Y21" s="65">
        <f t="shared" si="7"/>
        <v>1032.2257508</v>
      </c>
      <c r="Z21" s="66">
        <f t="shared" si="11"/>
        <v>4293.07</v>
      </c>
      <c r="AA21" s="67">
        <f t="shared" si="8"/>
        <v>4293.07</v>
      </c>
      <c r="AB21" s="66"/>
      <c r="AC21" s="61">
        <f t="shared" si="9"/>
        <v>3260.8442491999995</v>
      </c>
      <c r="AD21" s="2">
        <v>4293.07</v>
      </c>
      <c r="AE21" s="5">
        <f t="shared" si="12"/>
        <v>0</v>
      </c>
      <c r="AF21" s="2">
        <f t="shared" si="13"/>
        <v>1032.2257507999998</v>
      </c>
      <c r="AG21" s="5">
        <f t="shared" si="10"/>
        <v>0</v>
      </c>
      <c r="AH21" s="2">
        <f t="shared" si="14"/>
        <v>3260.8442491999999</v>
      </c>
      <c r="AI21" s="5">
        <f t="shared" si="15"/>
        <v>0</v>
      </c>
      <c r="AJ21" s="2"/>
      <c r="AK21" s="2"/>
      <c r="AL21" s="2"/>
      <c r="AM21" s="2"/>
      <c r="AN21" s="2"/>
      <c r="AO21" s="2"/>
      <c r="AP21" s="2"/>
      <c r="AQ21" s="2"/>
    </row>
    <row r="22" spans="3:43" s="109" customFormat="1" ht="15">
      <c r="C22" s="2"/>
      <c r="D22" s="2"/>
      <c r="E22" s="23" t="s">
        <v>1</v>
      </c>
      <c r="F22" s="85">
        <v>30</v>
      </c>
      <c r="G22" s="24" t="s">
        <v>5</v>
      </c>
      <c r="H22" s="57"/>
      <c r="I22" s="51"/>
      <c r="J22" s="25">
        <v>1653.11</v>
      </c>
      <c r="K22" s="33">
        <f t="shared" si="0"/>
        <v>397.47376839999998</v>
      </c>
      <c r="L22" s="49">
        <v>26.31</v>
      </c>
      <c r="M22" s="24">
        <f t="shared" si="1"/>
        <v>0</v>
      </c>
      <c r="N22" s="33">
        <f t="shared" si="2"/>
        <v>0</v>
      </c>
      <c r="O22" s="24"/>
      <c r="P22" s="61">
        <f t="shared" si="3"/>
        <v>397.47376839999998</v>
      </c>
      <c r="Q22" s="61"/>
      <c r="R22" s="61">
        <v>2501.0100000000002</v>
      </c>
      <c r="S22" s="61">
        <f t="shared" si="4"/>
        <v>601.34284439999999</v>
      </c>
      <c r="T22" s="62">
        <v>0</v>
      </c>
      <c r="U22" s="63">
        <f t="shared" si="5"/>
        <v>0</v>
      </c>
      <c r="V22" s="62"/>
      <c r="W22" s="61">
        <f t="shared" si="6"/>
        <v>0</v>
      </c>
      <c r="X22" s="64"/>
      <c r="Y22" s="65">
        <f t="shared" si="7"/>
        <v>998.81661280000003</v>
      </c>
      <c r="Z22" s="66">
        <f t="shared" si="11"/>
        <v>4154.12</v>
      </c>
      <c r="AA22" s="67">
        <f t="shared" si="8"/>
        <v>4154.12</v>
      </c>
      <c r="AB22" s="66"/>
      <c r="AC22" s="61">
        <f t="shared" si="9"/>
        <v>3155.3033871999996</v>
      </c>
      <c r="AD22" s="2">
        <v>4154.12</v>
      </c>
      <c r="AE22" s="5">
        <f t="shared" si="12"/>
        <v>0</v>
      </c>
      <c r="AF22" s="2">
        <f t="shared" si="13"/>
        <v>998.81661279999992</v>
      </c>
      <c r="AG22" s="5">
        <f t="shared" si="10"/>
        <v>0</v>
      </c>
      <c r="AH22" s="2">
        <f t="shared" si="14"/>
        <v>3155.3033871999996</v>
      </c>
      <c r="AI22" s="5">
        <f t="shared" si="15"/>
        <v>0</v>
      </c>
      <c r="AJ22" s="2"/>
      <c r="AK22" s="2"/>
      <c r="AL22" s="2"/>
      <c r="AM22" s="2"/>
      <c r="AN22" s="2"/>
      <c r="AO22" s="2"/>
      <c r="AP22" s="2"/>
      <c r="AQ22" s="2"/>
    </row>
    <row r="23" spans="3:43" s="109" customFormat="1" ht="15">
      <c r="C23" s="2"/>
      <c r="D23" s="2"/>
      <c r="E23" s="23" t="s">
        <v>1</v>
      </c>
      <c r="F23" s="85">
        <v>30</v>
      </c>
      <c r="G23" s="24" t="s">
        <v>6</v>
      </c>
      <c r="H23" s="57"/>
      <c r="I23" s="51"/>
      <c r="J23" s="25">
        <v>1653.11</v>
      </c>
      <c r="K23" s="33">
        <f t="shared" si="0"/>
        <v>397.47376839999998</v>
      </c>
      <c r="L23" s="49">
        <v>26.31</v>
      </c>
      <c r="M23" s="24">
        <f t="shared" si="1"/>
        <v>0</v>
      </c>
      <c r="N23" s="33">
        <f t="shared" si="2"/>
        <v>0</v>
      </c>
      <c r="O23" s="24"/>
      <c r="P23" s="61">
        <f t="shared" si="3"/>
        <v>397.47376839999998</v>
      </c>
      <c r="Q23" s="61"/>
      <c r="R23" s="61">
        <v>2216.17</v>
      </c>
      <c r="S23" s="61">
        <f t="shared" si="4"/>
        <v>532.85591480000005</v>
      </c>
      <c r="T23" s="62">
        <v>0</v>
      </c>
      <c r="U23" s="63">
        <f t="shared" si="5"/>
        <v>0</v>
      </c>
      <c r="V23" s="62"/>
      <c r="W23" s="61">
        <f t="shared" si="6"/>
        <v>0</v>
      </c>
      <c r="X23" s="64"/>
      <c r="Y23" s="65">
        <f t="shared" si="7"/>
        <v>930.32968320000009</v>
      </c>
      <c r="Z23" s="66">
        <f t="shared" si="11"/>
        <v>3869.2799999999997</v>
      </c>
      <c r="AA23" s="67">
        <f t="shared" si="8"/>
        <v>3869.2799999999997</v>
      </c>
      <c r="AB23" s="66"/>
      <c r="AC23" s="61">
        <f t="shared" si="9"/>
        <v>2938.9503167999997</v>
      </c>
      <c r="AD23" s="2">
        <v>3869.2799999999997</v>
      </c>
      <c r="AE23" s="5">
        <f t="shared" si="12"/>
        <v>0</v>
      </c>
      <c r="AF23" s="2">
        <f t="shared" si="13"/>
        <v>930.32968319999998</v>
      </c>
      <c r="AG23" s="5">
        <f t="shared" si="10"/>
        <v>0</v>
      </c>
      <c r="AH23" s="2">
        <f t="shared" si="14"/>
        <v>2938.9503168000001</v>
      </c>
      <c r="AI23" s="5">
        <f t="shared" si="15"/>
        <v>0</v>
      </c>
      <c r="AJ23" s="2"/>
      <c r="AK23" s="2"/>
      <c r="AL23" s="2"/>
      <c r="AM23" s="2"/>
      <c r="AN23" s="2"/>
      <c r="AO23" s="2"/>
      <c r="AP23" s="2"/>
      <c r="AQ23" s="2"/>
    </row>
    <row r="24" spans="3:43" s="109" customFormat="1" ht="15">
      <c r="C24" s="2"/>
      <c r="D24" s="2"/>
      <c r="E24" s="23" t="s">
        <v>1</v>
      </c>
      <c r="F24" s="85">
        <v>28</v>
      </c>
      <c r="G24" s="24" t="s">
        <v>7</v>
      </c>
      <c r="H24" s="57"/>
      <c r="I24" s="51"/>
      <c r="J24" s="25">
        <v>1516.76</v>
      </c>
      <c r="K24" s="33">
        <f t="shared" si="0"/>
        <v>364.68977440000003</v>
      </c>
      <c r="L24" s="49">
        <v>26.31</v>
      </c>
      <c r="M24" s="24">
        <f t="shared" si="1"/>
        <v>0</v>
      </c>
      <c r="N24" s="33">
        <f t="shared" si="2"/>
        <v>0</v>
      </c>
      <c r="O24" s="24"/>
      <c r="P24" s="61">
        <f t="shared" si="3"/>
        <v>364.68977440000003</v>
      </c>
      <c r="Q24" s="61"/>
      <c r="R24" s="61">
        <v>2290.14</v>
      </c>
      <c r="S24" s="61">
        <f t="shared" si="4"/>
        <v>550.64126160000001</v>
      </c>
      <c r="T24" s="62">
        <v>0</v>
      </c>
      <c r="U24" s="63">
        <f t="shared" si="5"/>
        <v>0</v>
      </c>
      <c r="V24" s="62"/>
      <c r="W24" s="61">
        <f t="shared" si="6"/>
        <v>0</v>
      </c>
      <c r="X24" s="64"/>
      <c r="Y24" s="65">
        <f t="shared" si="7"/>
        <v>915.33103600000004</v>
      </c>
      <c r="Z24" s="66">
        <f t="shared" si="11"/>
        <v>3806.8999999999996</v>
      </c>
      <c r="AA24" s="67">
        <f t="shared" si="8"/>
        <v>3806.8999999999996</v>
      </c>
      <c r="AB24" s="66"/>
      <c r="AC24" s="61">
        <f t="shared" si="9"/>
        <v>2891.5689639999996</v>
      </c>
      <c r="AD24" s="2">
        <v>3806.8999999999996</v>
      </c>
      <c r="AE24" s="5">
        <f t="shared" si="12"/>
        <v>0</v>
      </c>
      <c r="AF24" s="2">
        <f t="shared" si="13"/>
        <v>915.33103599999993</v>
      </c>
      <c r="AG24" s="5">
        <f t="shared" si="10"/>
        <v>0</v>
      </c>
      <c r="AH24" s="2">
        <f t="shared" si="14"/>
        <v>2891.5689639999996</v>
      </c>
      <c r="AI24" s="5">
        <f t="shared" si="15"/>
        <v>0</v>
      </c>
      <c r="AJ24" s="2"/>
      <c r="AK24" s="2"/>
      <c r="AL24" s="2"/>
      <c r="AM24" s="2"/>
      <c r="AN24" s="2"/>
      <c r="AO24" s="2"/>
      <c r="AP24" s="2"/>
      <c r="AQ24" s="2"/>
    </row>
    <row r="25" spans="3:43" s="109" customFormat="1" ht="15">
      <c r="C25" s="2"/>
      <c r="D25" s="2"/>
      <c r="E25" s="23" t="s">
        <v>1</v>
      </c>
      <c r="F25" s="85">
        <v>28</v>
      </c>
      <c r="G25" s="24" t="s">
        <v>8</v>
      </c>
      <c r="H25" s="57"/>
      <c r="I25" s="51"/>
      <c r="J25" s="25">
        <v>1516.76</v>
      </c>
      <c r="K25" s="33">
        <f t="shared" si="0"/>
        <v>364.68977440000003</v>
      </c>
      <c r="L25" s="49">
        <v>26.31</v>
      </c>
      <c r="M25" s="24">
        <f t="shared" si="1"/>
        <v>0</v>
      </c>
      <c r="N25" s="33">
        <f t="shared" si="2"/>
        <v>0</v>
      </c>
      <c r="O25" s="24"/>
      <c r="P25" s="61">
        <f t="shared" si="3"/>
        <v>364.68977440000003</v>
      </c>
      <c r="Q25" s="61"/>
      <c r="R25" s="61">
        <v>2290.14</v>
      </c>
      <c r="S25" s="61">
        <f t="shared" si="4"/>
        <v>550.64126160000001</v>
      </c>
      <c r="T25" s="62">
        <v>0</v>
      </c>
      <c r="U25" s="63">
        <f t="shared" si="5"/>
        <v>0</v>
      </c>
      <c r="V25" s="62"/>
      <c r="W25" s="61">
        <f t="shared" si="6"/>
        <v>0</v>
      </c>
      <c r="X25" s="64"/>
      <c r="Y25" s="65">
        <f t="shared" si="7"/>
        <v>915.33103600000004</v>
      </c>
      <c r="Z25" s="66">
        <f t="shared" si="11"/>
        <v>3806.8999999999996</v>
      </c>
      <c r="AA25" s="67">
        <f t="shared" si="8"/>
        <v>3806.8999999999996</v>
      </c>
      <c r="AB25" s="66"/>
      <c r="AC25" s="61">
        <f t="shared" si="9"/>
        <v>2891.5689639999996</v>
      </c>
      <c r="AD25" s="2">
        <v>3806.8999999999996</v>
      </c>
      <c r="AE25" s="5">
        <f t="shared" si="12"/>
        <v>0</v>
      </c>
      <c r="AF25" s="2">
        <f t="shared" si="13"/>
        <v>915.33103599999993</v>
      </c>
      <c r="AG25" s="5">
        <f t="shared" si="10"/>
        <v>0</v>
      </c>
      <c r="AH25" s="2">
        <f t="shared" si="14"/>
        <v>2891.5689639999996</v>
      </c>
      <c r="AI25" s="5">
        <f t="shared" si="15"/>
        <v>0</v>
      </c>
      <c r="AJ25" s="2"/>
      <c r="AK25" s="2"/>
      <c r="AL25" s="2"/>
      <c r="AM25" s="2"/>
      <c r="AN25" s="2"/>
      <c r="AO25" s="2"/>
      <c r="AP25" s="2"/>
      <c r="AQ25" s="2"/>
    </row>
    <row r="26" spans="3:43" s="109" customFormat="1" ht="15">
      <c r="C26" s="2"/>
      <c r="D26" s="2"/>
      <c r="E26" s="23" t="s">
        <v>1</v>
      </c>
      <c r="F26" s="85">
        <v>28</v>
      </c>
      <c r="G26" s="24" t="s">
        <v>9</v>
      </c>
      <c r="H26" s="57"/>
      <c r="I26" s="51"/>
      <c r="J26" s="25">
        <v>1516.76</v>
      </c>
      <c r="K26" s="33">
        <f t="shared" si="0"/>
        <v>364.68977440000003</v>
      </c>
      <c r="L26" s="49">
        <v>26.31</v>
      </c>
      <c r="M26" s="24">
        <f t="shared" si="1"/>
        <v>0</v>
      </c>
      <c r="N26" s="33">
        <f t="shared" si="2"/>
        <v>0</v>
      </c>
      <c r="O26" s="24"/>
      <c r="P26" s="61">
        <f t="shared" si="3"/>
        <v>364.68977440000003</v>
      </c>
      <c r="Q26" s="61"/>
      <c r="R26" s="61">
        <v>2140.64</v>
      </c>
      <c r="S26" s="61">
        <f t="shared" si="4"/>
        <v>514.69548159999999</v>
      </c>
      <c r="T26" s="62">
        <v>0</v>
      </c>
      <c r="U26" s="63">
        <f t="shared" si="5"/>
        <v>0</v>
      </c>
      <c r="V26" s="62"/>
      <c r="W26" s="61">
        <f t="shared" si="6"/>
        <v>0</v>
      </c>
      <c r="X26" s="64"/>
      <c r="Y26" s="65">
        <f t="shared" si="7"/>
        <v>879.38525600000003</v>
      </c>
      <c r="Z26" s="66">
        <f t="shared" si="11"/>
        <v>3657.3999999999996</v>
      </c>
      <c r="AA26" s="67">
        <f t="shared" si="8"/>
        <v>3657.3999999999996</v>
      </c>
      <c r="AB26" s="66"/>
      <c r="AC26" s="61">
        <f t="shared" si="9"/>
        <v>2778.0147439999996</v>
      </c>
      <c r="AD26" s="2">
        <v>3657.3999999999996</v>
      </c>
      <c r="AE26" s="5">
        <f t="shared" si="12"/>
        <v>0</v>
      </c>
      <c r="AF26" s="2">
        <f t="shared" si="13"/>
        <v>879.38525600000003</v>
      </c>
      <c r="AG26" s="5">
        <f t="shared" si="10"/>
        <v>0</v>
      </c>
      <c r="AH26" s="2">
        <f t="shared" si="14"/>
        <v>2778.0147440000001</v>
      </c>
      <c r="AI26" s="5">
        <f t="shared" si="15"/>
        <v>0</v>
      </c>
      <c r="AJ26" s="2"/>
      <c r="AK26" s="2"/>
      <c r="AL26" s="2"/>
      <c r="AM26" s="2"/>
      <c r="AN26" s="2"/>
      <c r="AO26" s="2"/>
      <c r="AP26" s="2"/>
      <c r="AQ26" s="2"/>
    </row>
    <row r="27" spans="3:43" s="109" customFormat="1" ht="15">
      <c r="C27" s="2"/>
      <c r="D27" s="2"/>
      <c r="E27" s="23" t="s">
        <v>1</v>
      </c>
      <c r="F27" s="85">
        <v>26</v>
      </c>
      <c r="G27" s="24" t="s">
        <v>10</v>
      </c>
      <c r="H27" s="57"/>
      <c r="I27" s="51"/>
      <c r="J27" s="25">
        <v>1382.56</v>
      </c>
      <c r="K27" s="33">
        <f t="shared" si="0"/>
        <v>332.42272639999999</v>
      </c>
      <c r="L27" s="49">
        <v>26.31</v>
      </c>
      <c r="M27" s="24">
        <f t="shared" si="1"/>
        <v>0</v>
      </c>
      <c r="N27" s="33">
        <f t="shared" si="2"/>
        <v>0</v>
      </c>
      <c r="O27" s="24"/>
      <c r="P27" s="61">
        <f t="shared" si="3"/>
        <v>332.42272639999999</v>
      </c>
      <c r="Q27" s="61"/>
      <c r="R27" s="61">
        <v>2170.71</v>
      </c>
      <c r="S27" s="61">
        <f t="shared" si="4"/>
        <v>521.9255124</v>
      </c>
      <c r="T27" s="62">
        <v>0</v>
      </c>
      <c r="U27" s="63">
        <f t="shared" si="5"/>
        <v>0</v>
      </c>
      <c r="V27" s="62"/>
      <c r="W27" s="61">
        <f t="shared" si="6"/>
        <v>0</v>
      </c>
      <c r="X27" s="64"/>
      <c r="Y27" s="65">
        <f t="shared" si="7"/>
        <v>854.34823879999999</v>
      </c>
      <c r="Z27" s="66">
        <f t="shared" si="11"/>
        <v>3553.27</v>
      </c>
      <c r="AA27" s="67">
        <f t="shared" si="8"/>
        <v>3553.27</v>
      </c>
      <c r="AB27" s="66"/>
      <c r="AC27" s="61">
        <f t="shared" si="9"/>
        <v>2698.9217612000002</v>
      </c>
      <c r="AD27" s="2">
        <v>3553.27</v>
      </c>
      <c r="AE27" s="5">
        <f t="shared" si="12"/>
        <v>0</v>
      </c>
      <c r="AF27" s="2">
        <f t="shared" si="13"/>
        <v>854.34823879999999</v>
      </c>
      <c r="AG27" s="5">
        <f t="shared" si="10"/>
        <v>0</v>
      </c>
      <c r="AH27" s="2">
        <f t="shared" si="14"/>
        <v>2698.9217611999998</v>
      </c>
      <c r="AI27" s="5">
        <f t="shared" si="15"/>
        <v>0</v>
      </c>
      <c r="AJ27" s="2"/>
      <c r="AK27" s="2"/>
      <c r="AL27" s="2"/>
      <c r="AM27" s="2"/>
      <c r="AN27" s="2"/>
      <c r="AO27" s="2"/>
      <c r="AP27" s="2"/>
      <c r="AQ27" s="2"/>
    </row>
    <row r="28" spans="3:43" s="109" customFormat="1" ht="15">
      <c r="C28" s="2"/>
      <c r="D28" s="2"/>
      <c r="E28" s="23" t="s">
        <v>1</v>
      </c>
      <c r="F28" s="85">
        <v>26</v>
      </c>
      <c r="G28" s="24" t="s">
        <v>11</v>
      </c>
      <c r="H28" s="57"/>
      <c r="I28" s="51"/>
      <c r="J28" s="25">
        <v>1382.56</v>
      </c>
      <c r="K28" s="33">
        <f t="shared" si="0"/>
        <v>332.42272639999999</v>
      </c>
      <c r="L28" s="49">
        <v>26.31</v>
      </c>
      <c r="M28" s="24">
        <f t="shared" si="1"/>
        <v>0</v>
      </c>
      <c r="N28" s="33">
        <f t="shared" si="2"/>
        <v>0</v>
      </c>
      <c r="O28" s="24"/>
      <c r="P28" s="61">
        <f t="shared" si="3"/>
        <v>332.42272639999999</v>
      </c>
      <c r="Q28" s="61"/>
      <c r="R28" s="61">
        <v>1664.03</v>
      </c>
      <c r="S28" s="61">
        <f t="shared" si="4"/>
        <v>400.0993732</v>
      </c>
      <c r="T28" s="62">
        <v>0</v>
      </c>
      <c r="U28" s="63">
        <f t="shared" si="5"/>
        <v>0</v>
      </c>
      <c r="V28" s="62"/>
      <c r="W28" s="61">
        <f t="shared" si="6"/>
        <v>0</v>
      </c>
      <c r="X28" s="64"/>
      <c r="Y28" s="65">
        <f t="shared" si="7"/>
        <v>732.52209960000005</v>
      </c>
      <c r="Z28" s="66">
        <f t="shared" si="11"/>
        <v>3046.59</v>
      </c>
      <c r="AA28" s="67">
        <f t="shared" si="8"/>
        <v>3046.59</v>
      </c>
      <c r="AB28" s="66"/>
      <c r="AC28" s="61">
        <f t="shared" si="9"/>
        <v>2314.0679004000003</v>
      </c>
      <c r="AD28" s="2">
        <v>3046.59</v>
      </c>
      <c r="AE28" s="5">
        <f t="shared" si="12"/>
        <v>0</v>
      </c>
      <c r="AF28" s="2">
        <f t="shared" si="13"/>
        <v>732.52209960000005</v>
      </c>
      <c r="AG28" s="5">
        <f t="shared" si="10"/>
        <v>0</v>
      </c>
      <c r="AH28" s="2">
        <f t="shared" si="14"/>
        <v>2314.0679004000003</v>
      </c>
      <c r="AI28" s="5">
        <f t="shared" si="15"/>
        <v>0</v>
      </c>
      <c r="AJ28" s="2"/>
      <c r="AK28" s="2"/>
      <c r="AL28" s="2"/>
      <c r="AM28" s="2"/>
      <c r="AN28" s="2"/>
      <c r="AO28" s="2"/>
      <c r="AP28" s="2"/>
      <c r="AQ28" s="2"/>
    </row>
    <row r="29" spans="3:43" s="109" customFormat="1" ht="15">
      <c r="C29" s="2"/>
      <c r="D29" s="2"/>
      <c r="E29" s="23" t="s">
        <v>1</v>
      </c>
      <c r="F29" s="85">
        <v>26</v>
      </c>
      <c r="G29" s="24" t="s">
        <v>12</v>
      </c>
      <c r="H29" s="57"/>
      <c r="I29" s="51"/>
      <c r="J29" s="25">
        <v>1382.56</v>
      </c>
      <c r="K29" s="33">
        <f t="shared" si="0"/>
        <v>332.42272639999999</v>
      </c>
      <c r="L29" s="49">
        <v>26.31</v>
      </c>
      <c r="M29" s="24">
        <f t="shared" si="1"/>
        <v>0</v>
      </c>
      <c r="N29" s="33">
        <f t="shared" si="2"/>
        <v>0</v>
      </c>
      <c r="O29" s="24"/>
      <c r="P29" s="61">
        <f t="shared" si="3"/>
        <v>332.42272639999999</v>
      </c>
      <c r="Q29" s="61"/>
      <c r="R29" s="61">
        <v>1664.03</v>
      </c>
      <c r="S29" s="61">
        <f t="shared" si="4"/>
        <v>400.0993732</v>
      </c>
      <c r="T29" s="62">
        <v>0</v>
      </c>
      <c r="U29" s="63">
        <f t="shared" si="5"/>
        <v>0</v>
      </c>
      <c r="V29" s="62"/>
      <c r="W29" s="61">
        <f t="shared" si="6"/>
        <v>0</v>
      </c>
      <c r="X29" s="64"/>
      <c r="Y29" s="65">
        <f t="shared" si="7"/>
        <v>732.52209960000005</v>
      </c>
      <c r="Z29" s="66">
        <f t="shared" si="11"/>
        <v>3046.59</v>
      </c>
      <c r="AA29" s="67">
        <f t="shared" si="8"/>
        <v>3046.59</v>
      </c>
      <c r="AB29" s="66"/>
      <c r="AC29" s="61">
        <f t="shared" si="9"/>
        <v>2314.0679004000003</v>
      </c>
      <c r="AD29" s="2">
        <v>3046.59</v>
      </c>
      <c r="AE29" s="5">
        <f t="shared" si="12"/>
        <v>0</v>
      </c>
      <c r="AF29" s="2">
        <f t="shared" si="13"/>
        <v>732.52209960000005</v>
      </c>
      <c r="AG29" s="5">
        <f t="shared" si="10"/>
        <v>0</v>
      </c>
      <c r="AH29" s="2">
        <f t="shared" si="14"/>
        <v>2314.0679004000003</v>
      </c>
      <c r="AI29" s="5">
        <f t="shared" si="15"/>
        <v>0</v>
      </c>
      <c r="AJ29" s="2"/>
      <c r="AK29" s="2"/>
      <c r="AL29" s="2"/>
      <c r="AM29" s="2"/>
      <c r="AN29" s="2"/>
      <c r="AO29" s="2"/>
      <c r="AP29" s="2"/>
      <c r="AQ29" s="2"/>
    </row>
    <row r="30" spans="3:43" s="109" customFormat="1" ht="15">
      <c r="C30" s="2"/>
      <c r="D30" s="2"/>
      <c r="E30" s="23" t="s">
        <v>1</v>
      </c>
      <c r="F30" s="85">
        <v>26</v>
      </c>
      <c r="G30" s="24" t="s">
        <v>85</v>
      </c>
      <c r="H30" s="57"/>
      <c r="I30" s="51"/>
      <c r="J30" s="25">
        <v>1382.56</v>
      </c>
      <c r="K30" s="33">
        <f t="shared" si="0"/>
        <v>332.42272639999999</v>
      </c>
      <c r="L30" s="49">
        <v>26.31</v>
      </c>
      <c r="M30" s="24">
        <f t="shared" si="1"/>
        <v>0</v>
      </c>
      <c r="N30" s="33">
        <f t="shared" si="2"/>
        <v>0</v>
      </c>
      <c r="O30" s="24"/>
      <c r="P30" s="61">
        <f t="shared" si="3"/>
        <v>332.42272639999999</v>
      </c>
      <c r="Q30" s="61"/>
      <c r="R30" s="61">
        <v>1664.03</v>
      </c>
      <c r="S30" s="61">
        <f t="shared" si="4"/>
        <v>400.0993732</v>
      </c>
      <c r="T30" s="62">
        <v>0</v>
      </c>
      <c r="U30" s="63">
        <f t="shared" si="5"/>
        <v>0</v>
      </c>
      <c r="V30" s="62"/>
      <c r="W30" s="61">
        <f t="shared" si="6"/>
        <v>0</v>
      </c>
      <c r="X30" s="64"/>
      <c r="Y30" s="65">
        <f t="shared" si="7"/>
        <v>732.52209960000005</v>
      </c>
      <c r="Z30" s="66">
        <f t="shared" si="11"/>
        <v>3046.59</v>
      </c>
      <c r="AA30" s="67">
        <f t="shared" si="8"/>
        <v>3046.59</v>
      </c>
      <c r="AB30" s="66"/>
      <c r="AC30" s="61">
        <f t="shared" si="9"/>
        <v>2314.0679004000003</v>
      </c>
      <c r="AD30" s="2">
        <v>3046.59</v>
      </c>
      <c r="AE30" s="5">
        <f t="shared" si="12"/>
        <v>0</v>
      </c>
      <c r="AF30" s="2">
        <f t="shared" si="13"/>
        <v>732.52209960000005</v>
      </c>
      <c r="AG30" s="5">
        <f t="shared" si="10"/>
        <v>0</v>
      </c>
      <c r="AH30" s="2">
        <f t="shared" si="14"/>
        <v>2314.0679004000003</v>
      </c>
      <c r="AI30" s="5">
        <f t="shared" si="15"/>
        <v>0</v>
      </c>
      <c r="AJ30" s="2"/>
      <c r="AK30" s="2"/>
      <c r="AL30" s="2"/>
      <c r="AM30" s="2"/>
      <c r="AN30" s="2"/>
      <c r="AO30" s="2"/>
      <c r="AP30" s="2"/>
      <c r="AQ30" s="2"/>
    </row>
    <row r="31" spans="3:43" s="109" customFormat="1">
      <c r="C31" s="2"/>
      <c r="D31" s="2"/>
      <c r="E31" s="3"/>
      <c r="F31" s="3"/>
      <c r="G31" s="2"/>
      <c r="H31" s="2"/>
      <c r="I31" s="2"/>
      <c r="J31" s="2"/>
      <c r="K31" s="5"/>
      <c r="L31" s="2"/>
      <c r="M31" s="2"/>
      <c r="N31" s="2"/>
      <c r="O31" s="2"/>
      <c r="P31" s="4"/>
      <c r="Q31" s="4"/>
      <c r="R31" s="4"/>
      <c r="S31" s="35"/>
      <c r="T31" s="2"/>
      <c r="U31" s="2"/>
      <c r="V31" s="2"/>
      <c r="W31" s="5"/>
      <c r="X31" s="4"/>
      <c r="Y31" s="5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3:43" s="109" customFormat="1">
      <c r="C32" s="2"/>
      <c r="D32" s="2"/>
      <c r="E32" s="3"/>
      <c r="F32" s="3"/>
      <c r="G32" s="2"/>
      <c r="H32" s="2"/>
      <c r="I32" s="2"/>
      <c r="J32" s="2"/>
      <c r="K32" s="5"/>
      <c r="L32" s="2"/>
      <c r="M32" s="2"/>
      <c r="N32" s="2"/>
      <c r="O32" s="2"/>
      <c r="P32" s="4"/>
      <c r="Q32" s="4"/>
      <c r="R32" s="4"/>
      <c r="S32" s="35"/>
      <c r="T32" s="2"/>
      <c r="U32" s="2"/>
      <c r="V32" s="2"/>
      <c r="W32" s="5"/>
      <c r="X32" s="4"/>
      <c r="Y32" s="5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3:43" s="109" customFormat="1">
      <c r="C33" s="2"/>
      <c r="D33" s="2"/>
      <c r="E33" s="3"/>
      <c r="F33" s="3"/>
      <c r="G33" s="2"/>
      <c r="H33" s="2"/>
      <c r="I33" s="2"/>
      <c r="J33" s="2"/>
      <c r="K33" s="5"/>
      <c r="L33" s="2"/>
      <c r="M33" s="2"/>
      <c r="N33" s="2"/>
      <c r="O33" s="2"/>
      <c r="P33" s="4"/>
      <c r="Q33" s="4"/>
      <c r="R33" s="4"/>
      <c r="S33" s="35"/>
      <c r="T33" s="2"/>
      <c r="U33" s="2"/>
      <c r="V33" s="2"/>
      <c r="W33" s="5"/>
      <c r="X33" s="4"/>
      <c r="Y33" s="5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3:43" s="109" customFormat="1">
      <c r="C34" s="2"/>
      <c r="D34" s="2"/>
      <c r="E34" s="3"/>
      <c r="F34" s="3"/>
      <c r="G34" s="2"/>
      <c r="H34" s="2"/>
      <c r="I34" s="2"/>
      <c r="J34" s="2"/>
      <c r="K34" s="5"/>
      <c r="L34" s="2"/>
      <c r="M34" s="2"/>
      <c r="N34" s="2"/>
      <c r="O34" s="2"/>
      <c r="P34" s="4"/>
      <c r="Q34" s="4"/>
      <c r="R34" s="4"/>
      <c r="S34" s="35"/>
      <c r="T34" s="2"/>
      <c r="U34" s="2"/>
      <c r="V34" s="2"/>
      <c r="W34" s="5"/>
      <c r="X34" s="4"/>
      <c r="Y34" s="5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3:43" s="109" customFormat="1">
      <c r="C35" s="2"/>
      <c r="D35" s="2"/>
      <c r="E35" s="3"/>
      <c r="F35" s="3"/>
      <c r="G35" s="2"/>
      <c r="H35" s="2"/>
      <c r="I35" s="2"/>
      <c r="J35" s="2"/>
      <c r="K35" s="5"/>
      <c r="L35" s="2"/>
      <c r="M35" s="2"/>
      <c r="N35" s="2"/>
      <c r="O35" s="2"/>
      <c r="P35" s="4"/>
      <c r="Q35" s="4"/>
      <c r="R35" s="4"/>
      <c r="S35" s="35"/>
      <c r="T35" s="2"/>
      <c r="U35" s="2"/>
      <c r="V35" s="2"/>
      <c r="W35" s="5"/>
      <c r="X35" s="4"/>
      <c r="Y35" s="5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3:43" s="109" customFormat="1">
      <c r="C36" s="2"/>
      <c r="D36" s="2"/>
      <c r="E36" s="3"/>
      <c r="F36" s="3"/>
      <c r="G36" s="2"/>
      <c r="H36" s="2"/>
      <c r="I36" s="2"/>
      <c r="J36" s="2"/>
      <c r="K36" s="5"/>
      <c r="L36" s="2"/>
      <c r="M36" s="2"/>
      <c r="N36" s="2"/>
      <c r="O36" s="2"/>
      <c r="P36" s="4"/>
      <c r="Q36" s="4"/>
      <c r="R36" s="4"/>
      <c r="S36" s="35"/>
      <c r="T36" s="2"/>
      <c r="U36" s="2"/>
      <c r="V36" s="2"/>
      <c r="W36" s="5"/>
      <c r="X36" s="4"/>
      <c r="Y36" s="5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3:43" s="109" customFormat="1">
      <c r="C37" s="2"/>
      <c r="D37" s="2"/>
      <c r="E37" s="3"/>
      <c r="F37" s="3"/>
      <c r="G37" s="2"/>
      <c r="H37" s="2"/>
      <c r="I37" s="2"/>
      <c r="J37" s="2"/>
      <c r="K37" s="5"/>
      <c r="L37" s="2"/>
      <c r="M37" s="2"/>
      <c r="N37" s="2"/>
      <c r="O37" s="2"/>
      <c r="P37" s="4"/>
      <c r="Q37" s="4"/>
      <c r="R37" s="4"/>
      <c r="S37" s="35"/>
      <c r="T37" s="2"/>
      <c r="U37" s="2"/>
      <c r="V37" s="2"/>
      <c r="W37" s="5"/>
      <c r="X37" s="4"/>
      <c r="Y37" s="5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3:43" s="109" customFormat="1">
      <c r="C38" s="2"/>
      <c r="D38" s="2"/>
      <c r="E38" s="3"/>
      <c r="F38" s="3"/>
      <c r="G38" s="2"/>
      <c r="H38" s="2"/>
      <c r="I38" s="2"/>
      <c r="J38" s="2"/>
      <c r="K38" s="5"/>
      <c r="L38" s="2"/>
      <c r="M38" s="2"/>
      <c r="N38" s="2"/>
      <c r="O38" s="2"/>
      <c r="P38" s="4"/>
      <c r="Q38" s="4"/>
      <c r="R38" s="4"/>
      <c r="S38" s="35"/>
      <c r="T38" s="2"/>
      <c r="U38" s="2"/>
      <c r="V38" s="2"/>
      <c r="W38" s="5"/>
      <c r="X38" s="4"/>
      <c r="Y38" s="5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3:43" s="109" customFormat="1">
      <c r="C39" s="2"/>
      <c r="D39" s="2"/>
      <c r="E39" s="3"/>
      <c r="F39" s="3"/>
      <c r="G39" s="2"/>
      <c r="H39" s="2"/>
      <c r="I39" s="2"/>
      <c r="J39" s="2"/>
      <c r="K39" s="5"/>
      <c r="L39" s="2"/>
      <c r="M39" s="2"/>
      <c r="N39" s="2"/>
      <c r="O39" s="2"/>
      <c r="P39" s="4"/>
      <c r="Q39" s="4"/>
      <c r="R39" s="4"/>
      <c r="S39" s="35"/>
      <c r="T39" s="2"/>
      <c r="U39" s="2"/>
      <c r="V39" s="2"/>
      <c r="W39" s="5"/>
      <c r="X39" s="4"/>
      <c r="Y39" s="5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3:43" s="109" customFormat="1" ht="15" thickBot="1">
      <c r="C40" s="2"/>
      <c r="D40" s="2"/>
      <c r="E40" s="3"/>
      <c r="F40" s="3"/>
      <c r="G40" s="2"/>
      <c r="H40" s="2"/>
      <c r="I40" s="2"/>
      <c r="J40" s="2"/>
      <c r="K40" s="5"/>
      <c r="L40" s="2"/>
      <c r="M40" s="2"/>
      <c r="N40" s="2"/>
      <c r="O40" s="2"/>
      <c r="P40" s="4"/>
      <c r="Q40" s="4"/>
      <c r="R40" s="4"/>
      <c r="S40" s="35"/>
      <c r="T40" s="2"/>
      <c r="U40" s="2"/>
      <c r="V40" s="2"/>
      <c r="W40" s="5"/>
      <c r="X40" s="4"/>
      <c r="Y40" s="5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3:43" s="109" customFormat="1" ht="15" thickTop="1">
      <c r="C41" s="2"/>
      <c r="D41" s="2"/>
      <c r="E41" s="3"/>
      <c r="F41" s="3"/>
      <c r="G41" s="2"/>
      <c r="H41" s="45" t="s">
        <v>64</v>
      </c>
      <c r="I41" s="45" t="s">
        <v>65</v>
      </c>
      <c r="J41" s="2"/>
      <c r="K41" s="5"/>
      <c r="L41" s="2"/>
      <c r="M41" s="2"/>
      <c r="N41" s="2"/>
      <c r="O41" s="2"/>
      <c r="P41" s="52" t="s">
        <v>77</v>
      </c>
      <c r="Q41" s="42"/>
      <c r="R41" s="39"/>
      <c r="S41" s="52" t="s">
        <v>79</v>
      </c>
      <c r="T41" s="12"/>
      <c r="U41" s="12"/>
      <c r="V41" s="12"/>
      <c r="W41" s="52" t="s">
        <v>77</v>
      </c>
      <c r="X41" s="11"/>
      <c r="Y41" s="13" t="s">
        <v>87</v>
      </c>
      <c r="Z41" s="2"/>
      <c r="AA41" s="2"/>
      <c r="AB41" s="2"/>
      <c r="AC41" s="58" t="s">
        <v>82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3:43" s="109" customFormat="1" ht="23.25">
      <c r="C42" s="2"/>
      <c r="D42" s="2"/>
      <c r="E42" s="3"/>
      <c r="F42" s="15" t="s">
        <v>71</v>
      </c>
      <c r="G42" s="2"/>
      <c r="H42" s="46" t="s">
        <v>65</v>
      </c>
      <c r="I42" s="46" t="s">
        <v>66</v>
      </c>
      <c r="J42" s="2"/>
      <c r="K42" s="5"/>
      <c r="L42" s="2"/>
      <c r="M42" s="2"/>
      <c r="N42" s="2"/>
      <c r="O42" s="2"/>
      <c r="P42" s="53" t="s">
        <v>0</v>
      </c>
      <c r="Q42" s="43"/>
      <c r="R42" s="40"/>
      <c r="S42" s="55" t="s">
        <v>80</v>
      </c>
      <c r="T42" s="17"/>
      <c r="U42" s="17"/>
      <c r="V42" s="17"/>
      <c r="W42" s="55" t="s">
        <v>81</v>
      </c>
      <c r="X42" s="11"/>
      <c r="Y42" s="18" t="s">
        <v>88</v>
      </c>
      <c r="Z42" s="2"/>
      <c r="AA42" s="2"/>
      <c r="AB42" s="2"/>
      <c r="AC42" s="59" t="s">
        <v>83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3:43" s="109" customFormat="1" ht="15" thickBot="1">
      <c r="C43" s="2"/>
      <c r="D43" s="2"/>
      <c r="E43" s="3"/>
      <c r="F43" s="3"/>
      <c r="G43" s="2"/>
      <c r="H43" s="47"/>
      <c r="I43" s="48" t="s">
        <v>67</v>
      </c>
      <c r="J43" s="2"/>
      <c r="K43" s="5"/>
      <c r="L43" s="2"/>
      <c r="M43" s="2"/>
      <c r="N43" s="2"/>
      <c r="O43" s="2"/>
      <c r="P43" s="54" t="s">
        <v>78</v>
      </c>
      <c r="Q43" s="44"/>
      <c r="R43" s="41"/>
      <c r="S43" s="54" t="s">
        <v>78</v>
      </c>
      <c r="T43" s="19"/>
      <c r="U43" s="19"/>
      <c r="V43" s="19"/>
      <c r="W43" s="56"/>
      <c r="X43" s="11"/>
      <c r="Y43" s="20" t="s">
        <v>89</v>
      </c>
      <c r="Z43" s="2"/>
      <c r="AA43" s="2"/>
      <c r="AB43" s="2"/>
      <c r="AC43" s="60" t="s">
        <v>84</v>
      </c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3:43" s="109" customFormat="1" ht="15">
      <c r="C44" s="2"/>
      <c r="D44" s="2"/>
      <c r="E44" s="3"/>
      <c r="F44" s="3"/>
      <c r="G44" s="28"/>
      <c r="H44" s="2"/>
      <c r="I44" s="2"/>
      <c r="J44" s="28"/>
      <c r="K44" s="34"/>
      <c r="L44" s="28"/>
      <c r="M44" s="28"/>
      <c r="N44" s="28"/>
      <c r="O44" s="28"/>
      <c r="P44" s="29"/>
      <c r="Q44" s="29"/>
      <c r="R44" s="29"/>
      <c r="S44" s="35"/>
      <c r="T44" s="2"/>
      <c r="U44" s="2"/>
      <c r="V44" s="2"/>
      <c r="W44" s="5"/>
      <c r="X44" s="4"/>
      <c r="Y44" s="5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3:43" s="109" customFormat="1" ht="15">
      <c r="C45" s="2"/>
      <c r="D45" s="2"/>
      <c r="E45" s="84" t="s">
        <v>13</v>
      </c>
      <c r="F45" s="85">
        <v>26</v>
      </c>
      <c r="G45" s="24" t="s">
        <v>14</v>
      </c>
      <c r="H45" s="51"/>
      <c r="I45" s="51"/>
      <c r="J45" s="25">
        <v>1397.58</v>
      </c>
      <c r="K45" s="33">
        <f t="shared" ref="K45:K55" si="16">(J45/100)*24.044</f>
        <v>336.03413519999998</v>
      </c>
      <c r="L45" s="49">
        <v>25.35</v>
      </c>
      <c r="M45" s="24">
        <f t="shared" ref="M45:M55" si="17">L45*H45</f>
        <v>0</v>
      </c>
      <c r="N45" s="33">
        <f t="shared" ref="N45:N55" si="18">(M45/100)*24.044</f>
        <v>0</v>
      </c>
      <c r="O45" s="24"/>
      <c r="P45" s="61">
        <f t="shared" ref="P45:P55" si="19">K45+N45</f>
        <v>336.03413519999998</v>
      </c>
      <c r="Q45" s="61"/>
      <c r="R45" s="61">
        <v>2090.86</v>
      </c>
      <c r="S45" s="61">
        <f t="shared" ref="S45:S55" si="20">(R45/100)*24.044</f>
        <v>502.72637839999999</v>
      </c>
      <c r="T45" s="62">
        <v>0.96</v>
      </c>
      <c r="U45" s="63">
        <f t="shared" ref="U45:U55" si="21">T45*I45</f>
        <v>0</v>
      </c>
      <c r="V45" s="62"/>
      <c r="W45" s="61">
        <f t="shared" ref="W45:W55" si="22">(U45/100)*24.044</f>
        <v>0</v>
      </c>
      <c r="X45" s="69"/>
      <c r="Y45" s="65">
        <f t="shared" ref="Y45:Y55" si="23">P45+S45+W45</f>
        <v>838.76051359999997</v>
      </c>
      <c r="Z45" s="67">
        <v>3488.44</v>
      </c>
      <c r="AA45" s="67">
        <f t="shared" ref="AA45:AA55" si="24">Z45+M45+U45</f>
        <v>3488.44</v>
      </c>
      <c r="AB45" s="67"/>
      <c r="AC45" s="61">
        <f t="shared" ref="AC45:AC55" si="25">AA45-Y45</f>
        <v>2649.6794864000003</v>
      </c>
      <c r="AD45" s="2">
        <v>3488.44</v>
      </c>
      <c r="AE45" s="5">
        <f t="shared" ref="AE45:AE55" si="26">AD45-Z45</f>
        <v>0</v>
      </c>
      <c r="AF45" s="2">
        <f t="shared" ref="AF45:AF55" si="27">(AD45/100)*24.044</f>
        <v>838.76051359999997</v>
      </c>
      <c r="AG45" s="5">
        <f t="shared" ref="AG45:AG55" si="28">AF45-Y45</f>
        <v>0</v>
      </c>
      <c r="AH45" s="2">
        <f t="shared" ref="AH45:AH55" si="29">(AD45/100)*75.956</f>
        <v>2649.6794863999999</v>
      </c>
      <c r="AI45" s="5">
        <f t="shared" ref="AI45:AI55" si="30">AH45-AC45</f>
        <v>0</v>
      </c>
      <c r="AJ45" s="2"/>
      <c r="AK45" s="2"/>
      <c r="AL45" s="2"/>
      <c r="AM45" s="2"/>
      <c r="AN45" s="2"/>
      <c r="AO45" s="2"/>
      <c r="AP45" s="2"/>
      <c r="AQ45" s="2"/>
    </row>
    <row r="46" spans="3:43" s="109" customFormat="1" ht="15">
      <c r="C46" s="2"/>
      <c r="D46" s="2"/>
      <c r="E46" s="84" t="s">
        <v>13</v>
      </c>
      <c r="F46" s="85">
        <v>26</v>
      </c>
      <c r="G46" s="24" t="s">
        <v>15</v>
      </c>
      <c r="H46" s="51"/>
      <c r="I46" s="51"/>
      <c r="J46" s="25">
        <v>1397.58</v>
      </c>
      <c r="K46" s="33">
        <f t="shared" si="16"/>
        <v>336.03413519999998</v>
      </c>
      <c r="L46" s="49">
        <v>25.35</v>
      </c>
      <c r="M46" s="24">
        <f t="shared" si="17"/>
        <v>0</v>
      </c>
      <c r="N46" s="33">
        <f t="shared" si="18"/>
        <v>0</v>
      </c>
      <c r="O46" s="24"/>
      <c r="P46" s="61">
        <f t="shared" si="19"/>
        <v>336.03413519999998</v>
      </c>
      <c r="Q46" s="61"/>
      <c r="R46" s="61">
        <v>2090.86</v>
      </c>
      <c r="S46" s="61">
        <f t="shared" si="20"/>
        <v>502.72637839999999</v>
      </c>
      <c r="T46" s="62">
        <v>0.96</v>
      </c>
      <c r="U46" s="63">
        <f t="shared" si="21"/>
        <v>0</v>
      </c>
      <c r="V46" s="62"/>
      <c r="W46" s="61">
        <f t="shared" si="22"/>
        <v>0</v>
      </c>
      <c r="X46" s="69"/>
      <c r="Y46" s="65">
        <f t="shared" si="23"/>
        <v>838.76051359999997</v>
      </c>
      <c r="Z46" s="67">
        <v>3488.44</v>
      </c>
      <c r="AA46" s="67">
        <f t="shared" si="24"/>
        <v>3488.44</v>
      </c>
      <c r="AB46" s="67"/>
      <c r="AC46" s="61">
        <f t="shared" si="25"/>
        <v>2649.6794864000003</v>
      </c>
      <c r="AD46" s="2">
        <v>3488.44</v>
      </c>
      <c r="AE46" s="5">
        <f t="shared" si="26"/>
        <v>0</v>
      </c>
      <c r="AF46" s="2">
        <f t="shared" si="27"/>
        <v>838.76051359999997</v>
      </c>
      <c r="AG46" s="5">
        <f t="shared" si="28"/>
        <v>0</v>
      </c>
      <c r="AH46" s="2">
        <f t="shared" si="29"/>
        <v>2649.6794863999999</v>
      </c>
      <c r="AI46" s="5">
        <f t="shared" si="30"/>
        <v>0</v>
      </c>
      <c r="AJ46" s="2"/>
      <c r="AK46" s="2"/>
      <c r="AL46" s="2"/>
      <c r="AM46" s="2"/>
      <c r="AN46" s="2"/>
      <c r="AO46" s="2"/>
      <c r="AP46" s="2"/>
      <c r="AQ46" s="2"/>
    </row>
    <row r="47" spans="3:43" s="109" customFormat="1" ht="15">
      <c r="C47" s="2"/>
      <c r="D47" s="2"/>
      <c r="E47" s="84" t="s">
        <v>13</v>
      </c>
      <c r="F47" s="85">
        <v>24</v>
      </c>
      <c r="G47" s="24" t="s">
        <v>16</v>
      </c>
      <c r="H47" s="51"/>
      <c r="I47" s="51"/>
      <c r="J47" s="25">
        <v>1282.3</v>
      </c>
      <c r="K47" s="33">
        <f t="shared" si="16"/>
        <v>308.31621200000001</v>
      </c>
      <c r="L47" s="49">
        <v>25.35</v>
      </c>
      <c r="M47" s="24">
        <f t="shared" si="17"/>
        <v>0</v>
      </c>
      <c r="N47" s="33">
        <f t="shared" si="18"/>
        <v>0</v>
      </c>
      <c r="O47" s="24"/>
      <c r="P47" s="61">
        <f t="shared" si="19"/>
        <v>308.31621200000001</v>
      </c>
      <c r="Q47" s="61"/>
      <c r="R47" s="61">
        <v>1919.5</v>
      </c>
      <c r="S47" s="61">
        <f t="shared" si="20"/>
        <v>461.52458000000001</v>
      </c>
      <c r="T47" s="62">
        <v>0.96</v>
      </c>
      <c r="U47" s="63">
        <f t="shared" si="21"/>
        <v>0</v>
      </c>
      <c r="V47" s="62"/>
      <c r="W47" s="61">
        <f t="shared" si="22"/>
        <v>0</v>
      </c>
      <c r="X47" s="69"/>
      <c r="Y47" s="65">
        <f t="shared" si="23"/>
        <v>769.84079199999996</v>
      </c>
      <c r="Z47" s="67">
        <v>3201.8</v>
      </c>
      <c r="AA47" s="67">
        <f t="shared" si="24"/>
        <v>3201.8</v>
      </c>
      <c r="AB47" s="67"/>
      <c r="AC47" s="61">
        <f t="shared" si="25"/>
        <v>2431.9592080000002</v>
      </c>
      <c r="AD47" s="2">
        <v>3201.8</v>
      </c>
      <c r="AE47" s="5">
        <f t="shared" si="26"/>
        <v>0</v>
      </c>
      <c r="AF47" s="2">
        <f t="shared" si="27"/>
        <v>769.84079200000008</v>
      </c>
      <c r="AG47" s="5">
        <f t="shared" si="28"/>
        <v>0</v>
      </c>
      <c r="AH47" s="2">
        <f t="shared" si="29"/>
        <v>2431.9592080000002</v>
      </c>
      <c r="AI47" s="5">
        <f t="shared" si="30"/>
        <v>0</v>
      </c>
      <c r="AJ47" s="2"/>
      <c r="AK47" s="2"/>
      <c r="AL47" s="2"/>
      <c r="AM47" s="2"/>
      <c r="AN47" s="2"/>
      <c r="AO47" s="2"/>
      <c r="AP47" s="2"/>
      <c r="AQ47" s="2"/>
    </row>
    <row r="48" spans="3:43" s="109" customFormat="1" ht="15">
      <c r="C48" s="2"/>
      <c r="D48" s="2"/>
      <c r="E48" s="84" t="s">
        <v>13</v>
      </c>
      <c r="F48" s="85">
        <v>24</v>
      </c>
      <c r="G48" s="24" t="s">
        <v>17</v>
      </c>
      <c r="H48" s="51"/>
      <c r="I48" s="51"/>
      <c r="J48" s="25">
        <v>1282.3</v>
      </c>
      <c r="K48" s="33">
        <f t="shared" si="16"/>
        <v>308.31621200000001</v>
      </c>
      <c r="L48" s="49">
        <v>25.35</v>
      </c>
      <c r="M48" s="24">
        <f t="shared" si="17"/>
        <v>0</v>
      </c>
      <c r="N48" s="33">
        <f t="shared" si="18"/>
        <v>0</v>
      </c>
      <c r="O48" s="24"/>
      <c r="P48" s="61">
        <f t="shared" si="19"/>
        <v>308.31621200000001</v>
      </c>
      <c r="Q48" s="61"/>
      <c r="R48" s="61">
        <v>1019.23</v>
      </c>
      <c r="S48" s="61">
        <f t="shared" si="20"/>
        <v>245.06366119999998</v>
      </c>
      <c r="T48" s="62">
        <v>0.96</v>
      </c>
      <c r="U48" s="63">
        <f t="shared" si="21"/>
        <v>0</v>
      </c>
      <c r="V48" s="62"/>
      <c r="W48" s="61">
        <f t="shared" si="22"/>
        <v>0</v>
      </c>
      <c r="X48" s="69"/>
      <c r="Y48" s="65">
        <f t="shared" si="23"/>
        <v>553.37987320000002</v>
      </c>
      <c r="Z48" s="67">
        <v>2301.5299999999997</v>
      </c>
      <c r="AA48" s="67">
        <f t="shared" si="24"/>
        <v>2301.5299999999997</v>
      </c>
      <c r="AB48" s="67"/>
      <c r="AC48" s="61">
        <f t="shared" si="25"/>
        <v>1748.1501267999997</v>
      </c>
      <c r="AD48" s="2">
        <v>2301.5299999999997</v>
      </c>
      <c r="AE48" s="5">
        <f t="shared" si="26"/>
        <v>0</v>
      </c>
      <c r="AF48" s="2">
        <f t="shared" si="27"/>
        <v>553.37987319999991</v>
      </c>
      <c r="AG48" s="5">
        <f t="shared" si="28"/>
        <v>0</v>
      </c>
      <c r="AH48" s="2">
        <f t="shared" si="29"/>
        <v>1748.1501267999997</v>
      </c>
      <c r="AI48" s="5">
        <f t="shared" si="30"/>
        <v>0</v>
      </c>
      <c r="AJ48" s="2"/>
      <c r="AK48" s="2"/>
      <c r="AL48" s="2"/>
      <c r="AM48" s="2"/>
      <c r="AN48" s="2"/>
      <c r="AO48" s="2"/>
      <c r="AP48" s="2"/>
      <c r="AQ48" s="2"/>
    </row>
    <row r="49" spans="3:43" s="109" customFormat="1" ht="15">
      <c r="C49" s="2"/>
      <c r="D49" s="2"/>
      <c r="E49" s="84" t="s">
        <v>13</v>
      </c>
      <c r="F49" s="85">
        <v>24</v>
      </c>
      <c r="G49" s="24" t="s">
        <v>18</v>
      </c>
      <c r="H49" s="51"/>
      <c r="I49" s="51"/>
      <c r="J49" s="25">
        <v>1282.3</v>
      </c>
      <c r="K49" s="33">
        <f t="shared" si="16"/>
        <v>308.31621200000001</v>
      </c>
      <c r="L49" s="49">
        <v>25.35</v>
      </c>
      <c r="M49" s="24">
        <f t="shared" si="17"/>
        <v>0</v>
      </c>
      <c r="N49" s="33">
        <f t="shared" si="18"/>
        <v>0</v>
      </c>
      <c r="O49" s="24"/>
      <c r="P49" s="61">
        <f t="shared" si="19"/>
        <v>308.31621200000001</v>
      </c>
      <c r="Q49" s="61"/>
      <c r="R49" s="61">
        <v>1019.23</v>
      </c>
      <c r="S49" s="61">
        <f t="shared" si="20"/>
        <v>245.06366119999998</v>
      </c>
      <c r="T49" s="62">
        <v>0.96</v>
      </c>
      <c r="U49" s="63">
        <f t="shared" si="21"/>
        <v>0</v>
      </c>
      <c r="V49" s="62"/>
      <c r="W49" s="61">
        <f t="shared" si="22"/>
        <v>0</v>
      </c>
      <c r="X49" s="69"/>
      <c r="Y49" s="65">
        <f t="shared" si="23"/>
        <v>553.37987320000002</v>
      </c>
      <c r="Z49" s="67">
        <v>2301.5299999999997</v>
      </c>
      <c r="AA49" s="67">
        <f t="shared" si="24"/>
        <v>2301.5299999999997</v>
      </c>
      <c r="AB49" s="67"/>
      <c r="AC49" s="61">
        <f t="shared" si="25"/>
        <v>1748.1501267999997</v>
      </c>
      <c r="AD49" s="2">
        <v>2301.5299999999997</v>
      </c>
      <c r="AE49" s="5">
        <f t="shared" si="26"/>
        <v>0</v>
      </c>
      <c r="AF49" s="2">
        <f t="shared" si="27"/>
        <v>553.37987319999991</v>
      </c>
      <c r="AG49" s="5">
        <f t="shared" si="28"/>
        <v>0</v>
      </c>
      <c r="AH49" s="2">
        <f t="shared" si="29"/>
        <v>1748.1501267999997</v>
      </c>
      <c r="AI49" s="5">
        <f t="shared" si="30"/>
        <v>0</v>
      </c>
      <c r="AJ49" s="2"/>
      <c r="AK49" s="2"/>
      <c r="AL49" s="2"/>
      <c r="AM49" s="2"/>
      <c r="AN49" s="2"/>
      <c r="AO49" s="2"/>
      <c r="AP49" s="2"/>
      <c r="AQ49" s="2"/>
    </row>
    <row r="50" spans="3:43" s="109" customFormat="1" ht="15">
      <c r="C50" s="2"/>
      <c r="D50" s="2"/>
      <c r="E50" s="84" t="s">
        <v>13</v>
      </c>
      <c r="F50" s="85">
        <v>24</v>
      </c>
      <c r="G50" s="24" t="s">
        <v>19</v>
      </c>
      <c r="H50" s="51"/>
      <c r="I50" s="51"/>
      <c r="J50" s="25">
        <v>1282.3</v>
      </c>
      <c r="K50" s="33">
        <f t="shared" si="16"/>
        <v>308.31621200000001</v>
      </c>
      <c r="L50" s="49">
        <v>25.35</v>
      </c>
      <c r="M50" s="24">
        <f t="shared" si="17"/>
        <v>0</v>
      </c>
      <c r="N50" s="33">
        <f t="shared" si="18"/>
        <v>0</v>
      </c>
      <c r="O50" s="24"/>
      <c r="P50" s="61">
        <f t="shared" si="19"/>
        <v>308.31621200000001</v>
      </c>
      <c r="Q50" s="61"/>
      <c r="R50" s="61">
        <v>1019.23</v>
      </c>
      <c r="S50" s="61">
        <f t="shared" si="20"/>
        <v>245.06366119999998</v>
      </c>
      <c r="T50" s="62">
        <v>0.96</v>
      </c>
      <c r="U50" s="63">
        <f t="shared" si="21"/>
        <v>0</v>
      </c>
      <c r="V50" s="62"/>
      <c r="W50" s="61">
        <f t="shared" si="22"/>
        <v>0</v>
      </c>
      <c r="X50" s="69"/>
      <c r="Y50" s="65">
        <f t="shared" si="23"/>
        <v>553.37987320000002</v>
      </c>
      <c r="Z50" s="67">
        <v>2301.5299999999997</v>
      </c>
      <c r="AA50" s="67">
        <f t="shared" si="24"/>
        <v>2301.5299999999997</v>
      </c>
      <c r="AB50" s="67"/>
      <c r="AC50" s="61">
        <f t="shared" si="25"/>
        <v>1748.1501267999997</v>
      </c>
      <c r="AD50" s="2">
        <v>2301.5299999999997</v>
      </c>
      <c r="AE50" s="5">
        <f t="shared" si="26"/>
        <v>0</v>
      </c>
      <c r="AF50" s="2">
        <f t="shared" si="27"/>
        <v>553.37987319999991</v>
      </c>
      <c r="AG50" s="5">
        <f t="shared" si="28"/>
        <v>0</v>
      </c>
      <c r="AH50" s="2">
        <f t="shared" si="29"/>
        <v>1748.1501267999997</v>
      </c>
      <c r="AI50" s="5">
        <f t="shared" si="30"/>
        <v>0</v>
      </c>
      <c r="AJ50" s="2"/>
      <c r="AK50" s="2"/>
      <c r="AL50" s="2"/>
      <c r="AM50" s="2"/>
      <c r="AN50" s="2"/>
      <c r="AO50" s="2"/>
      <c r="AP50" s="2"/>
      <c r="AQ50" s="2"/>
    </row>
    <row r="51" spans="3:43" s="109" customFormat="1" ht="15">
      <c r="C51" s="2"/>
      <c r="D51" s="2"/>
      <c r="E51" s="84" t="s">
        <v>13</v>
      </c>
      <c r="F51" s="85">
        <v>24</v>
      </c>
      <c r="G51" s="24" t="s">
        <v>20</v>
      </c>
      <c r="H51" s="51"/>
      <c r="I51" s="51"/>
      <c r="J51" s="25">
        <v>1282.3</v>
      </c>
      <c r="K51" s="33">
        <f t="shared" si="16"/>
        <v>308.31621200000001</v>
      </c>
      <c r="L51" s="49">
        <v>25.35</v>
      </c>
      <c r="M51" s="24">
        <f t="shared" si="17"/>
        <v>0</v>
      </c>
      <c r="N51" s="33">
        <f t="shared" si="18"/>
        <v>0</v>
      </c>
      <c r="O51" s="24"/>
      <c r="P51" s="61">
        <f t="shared" si="19"/>
        <v>308.31621200000001</v>
      </c>
      <c r="Q51" s="61"/>
      <c r="R51" s="61">
        <v>1019.23</v>
      </c>
      <c r="S51" s="61">
        <f t="shared" si="20"/>
        <v>245.06366119999998</v>
      </c>
      <c r="T51" s="62">
        <v>0.96</v>
      </c>
      <c r="U51" s="63">
        <f t="shared" si="21"/>
        <v>0</v>
      </c>
      <c r="V51" s="62"/>
      <c r="W51" s="61">
        <f t="shared" si="22"/>
        <v>0</v>
      </c>
      <c r="X51" s="69"/>
      <c r="Y51" s="65">
        <f t="shared" si="23"/>
        <v>553.37987320000002</v>
      </c>
      <c r="Z51" s="67">
        <v>2301.5299999999997</v>
      </c>
      <c r="AA51" s="67">
        <f t="shared" si="24"/>
        <v>2301.5299999999997</v>
      </c>
      <c r="AB51" s="67"/>
      <c r="AC51" s="61">
        <f t="shared" si="25"/>
        <v>1748.1501267999997</v>
      </c>
      <c r="AD51" s="2">
        <v>2301.5299999999997</v>
      </c>
      <c r="AE51" s="5">
        <f t="shared" si="26"/>
        <v>0</v>
      </c>
      <c r="AF51" s="2">
        <f t="shared" si="27"/>
        <v>553.37987319999991</v>
      </c>
      <c r="AG51" s="5">
        <f t="shared" si="28"/>
        <v>0</v>
      </c>
      <c r="AH51" s="2">
        <f t="shared" si="29"/>
        <v>1748.1501267999997</v>
      </c>
      <c r="AI51" s="5">
        <f t="shared" si="30"/>
        <v>0</v>
      </c>
      <c r="AJ51" s="2"/>
      <c r="AK51" s="2"/>
      <c r="AL51" s="2"/>
      <c r="AM51" s="2"/>
      <c r="AN51" s="2"/>
      <c r="AO51" s="2"/>
      <c r="AP51" s="2"/>
      <c r="AQ51" s="2"/>
    </row>
    <row r="52" spans="3:43" s="109" customFormat="1" ht="15">
      <c r="C52" s="2"/>
      <c r="D52" s="2"/>
      <c r="E52" s="84" t="s">
        <v>13</v>
      </c>
      <c r="F52" s="85">
        <v>24</v>
      </c>
      <c r="G52" s="24" t="s">
        <v>21</v>
      </c>
      <c r="H52" s="51"/>
      <c r="I52" s="51"/>
      <c r="J52" s="25">
        <v>1282.3</v>
      </c>
      <c r="K52" s="33">
        <f t="shared" si="16"/>
        <v>308.31621200000001</v>
      </c>
      <c r="L52" s="49">
        <v>25.35</v>
      </c>
      <c r="M52" s="24">
        <f t="shared" si="17"/>
        <v>0</v>
      </c>
      <c r="N52" s="33">
        <f t="shared" si="18"/>
        <v>0</v>
      </c>
      <c r="O52" s="24"/>
      <c r="P52" s="61">
        <f t="shared" si="19"/>
        <v>308.31621200000001</v>
      </c>
      <c r="Q52" s="61"/>
      <c r="R52" s="61">
        <v>1019.23</v>
      </c>
      <c r="S52" s="61">
        <f t="shared" si="20"/>
        <v>245.06366119999998</v>
      </c>
      <c r="T52" s="62">
        <v>0.96</v>
      </c>
      <c r="U52" s="63">
        <f t="shared" si="21"/>
        <v>0</v>
      </c>
      <c r="V52" s="62"/>
      <c r="W52" s="61">
        <f t="shared" si="22"/>
        <v>0</v>
      </c>
      <c r="X52" s="69"/>
      <c r="Y52" s="65">
        <f t="shared" si="23"/>
        <v>553.37987320000002</v>
      </c>
      <c r="Z52" s="67">
        <v>2301.5299999999997</v>
      </c>
      <c r="AA52" s="67">
        <f t="shared" si="24"/>
        <v>2301.5299999999997</v>
      </c>
      <c r="AB52" s="67"/>
      <c r="AC52" s="61">
        <f t="shared" si="25"/>
        <v>1748.1501267999997</v>
      </c>
      <c r="AD52" s="2">
        <v>2301.5299999999997</v>
      </c>
      <c r="AE52" s="5">
        <f t="shared" si="26"/>
        <v>0</v>
      </c>
      <c r="AF52" s="2">
        <f t="shared" si="27"/>
        <v>553.37987319999991</v>
      </c>
      <c r="AG52" s="5">
        <f t="shared" si="28"/>
        <v>0</v>
      </c>
      <c r="AH52" s="2">
        <f t="shared" si="29"/>
        <v>1748.1501267999997</v>
      </c>
      <c r="AI52" s="5">
        <f t="shared" si="30"/>
        <v>0</v>
      </c>
      <c r="AJ52" s="2"/>
      <c r="AK52" s="2"/>
      <c r="AL52" s="2"/>
      <c r="AM52" s="2"/>
      <c r="AN52" s="2"/>
      <c r="AO52" s="2"/>
      <c r="AP52" s="2"/>
      <c r="AQ52" s="2"/>
    </row>
    <row r="53" spans="3:43" s="109" customFormat="1" ht="15">
      <c r="C53" s="2"/>
      <c r="D53" s="2"/>
      <c r="E53" s="84" t="s">
        <v>13</v>
      </c>
      <c r="F53" s="85">
        <v>24</v>
      </c>
      <c r="G53" s="24" t="s">
        <v>22</v>
      </c>
      <c r="H53" s="51"/>
      <c r="I53" s="51"/>
      <c r="J53" s="25">
        <v>1282.3</v>
      </c>
      <c r="K53" s="33">
        <f t="shared" si="16"/>
        <v>308.31621200000001</v>
      </c>
      <c r="L53" s="49">
        <v>25.35</v>
      </c>
      <c r="M53" s="24">
        <f t="shared" si="17"/>
        <v>0</v>
      </c>
      <c r="N53" s="33">
        <f t="shared" si="18"/>
        <v>0</v>
      </c>
      <c r="O53" s="24"/>
      <c r="P53" s="61">
        <f t="shared" si="19"/>
        <v>308.31621200000001</v>
      </c>
      <c r="Q53" s="61"/>
      <c r="R53" s="61">
        <v>1019.23</v>
      </c>
      <c r="S53" s="61">
        <f t="shared" si="20"/>
        <v>245.06366119999998</v>
      </c>
      <c r="T53" s="62">
        <v>0.96</v>
      </c>
      <c r="U53" s="63">
        <f t="shared" si="21"/>
        <v>0</v>
      </c>
      <c r="V53" s="62"/>
      <c r="W53" s="61">
        <f t="shared" si="22"/>
        <v>0</v>
      </c>
      <c r="X53" s="69"/>
      <c r="Y53" s="65">
        <f t="shared" si="23"/>
        <v>553.37987320000002</v>
      </c>
      <c r="Z53" s="67">
        <v>2301.5299999999997</v>
      </c>
      <c r="AA53" s="67">
        <f t="shared" si="24"/>
        <v>2301.5299999999997</v>
      </c>
      <c r="AB53" s="67"/>
      <c r="AC53" s="61">
        <f t="shared" si="25"/>
        <v>1748.1501267999997</v>
      </c>
      <c r="AD53" s="2">
        <v>2301.5299999999997</v>
      </c>
      <c r="AE53" s="5">
        <f t="shared" si="26"/>
        <v>0</v>
      </c>
      <c r="AF53" s="2">
        <f t="shared" si="27"/>
        <v>553.37987319999991</v>
      </c>
      <c r="AG53" s="5">
        <f t="shared" si="28"/>
        <v>0</v>
      </c>
      <c r="AH53" s="2">
        <f t="shared" si="29"/>
        <v>1748.1501267999997</v>
      </c>
      <c r="AI53" s="5">
        <f t="shared" si="30"/>
        <v>0</v>
      </c>
      <c r="AJ53" s="2"/>
      <c r="AK53" s="2"/>
      <c r="AL53" s="2"/>
      <c r="AM53" s="2"/>
      <c r="AN53" s="2"/>
      <c r="AO53" s="2"/>
      <c r="AP53" s="2"/>
      <c r="AQ53" s="2"/>
    </row>
    <row r="54" spans="3:43" s="109" customFormat="1" ht="15">
      <c r="C54" s="2"/>
      <c r="D54" s="2"/>
      <c r="E54" s="84" t="s">
        <v>13</v>
      </c>
      <c r="F54" s="85">
        <v>24</v>
      </c>
      <c r="G54" s="24" t="s">
        <v>23</v>
      </c>
      <c r="H54" s="51"/>
      <c r="I54" s="51"/>
      <c r="J54" s="25">
        <v>1282.3</v>
      </c>
      <c r="K54" s="33">
        <f t="shared" si="16"/>
        <v>308.31621200000001</v>
      </c>
      <c r="L54" s="49">
        <v>25.35</v>
      </c>
      <c r="M54" s="24">
        <f t="shared" si="17"/>
        <v>0</v>
      </c>
      <c r="N54" s="33">
        <f t="shared" si="18"/>
        <v>0</v>
      </c>
      <c r="O54" s="24"/>
      <c r="P54" s="61">
        <f t="shared" si="19"/>
        <v>308.31621200000001</v>
      </c>
      <c r="Q54" s="61"/>
      <c r="R54" s="61">
        <v>1019.23</v>
      </c>
      <c r="S54" s="61">
        <f t="shared" si="20"/>
        <v>245.06366119999998</v>
      </c>
      <c r="T54" s="62">
        <v>0.96</v>
      </c>
      <c r="U54" s="63">
        <f t="shared" si="21"/>
        <v>0</v>
      </c>
      <c r="V54" s="62"/>
      <c r="W54" s="61">
        <f t="shared" si="22"/>
        <v>0</v>
      </c>
      <c r="X54" s="69"/>
      <c r="Y54" s="65">
        <f t="shared" si="23"/>
        <v>553.37987320000002</v>
      </c>
      <c r="Z54" s="67">
        <v>2301.5299999999997</v>
      </c>
      <c r="AA54" s="67">
        <f t="shared" si="24"/>
        <v>2301.5299999999997</v>
      </c>
      <c r="AB54" s="67"/>
      <c r="AC54" s="61">
        <f t="shared" si="25"/>
        <v>1748.1501267999997</v>
      </c>
      <c r="AD54" s="2">
        <v>2301.5299999999997</v>
      </c>
      <c r="AE54" s="5">
        <f t="shared" si="26"/>
        <v>0</v>
      </c>
      <c r="AF54" s="2">
        <f t="shared" si="27"/>
        <v>553.37987319999991</v>
      </c>
      <c r="AG54" s="5">
        <f t="shared" si="28"/>
        <v>0</v>
      </c>
      <c r="AH54" s="2">
        <f t="shared" si="29"/>
        <v>1748.1501267999997</v>
      </c>
      <c r="AI54" s="5">
        <f t="shared" si="30"/>
        <v>0</v>
      </c>
      <c r="AJ54" s="2"/>
      <c r="AK54" s="2"/>
      <c r="AL54" s="2"/>
      <c r="AM54" s="2"/>
      <c r="AN54" s="2"/>
      <c r="AO54" s="2"/>
      <c r="AP54" s="2"/>
      <c r="AQ54" s="2"/>
    </row>
    <row r="55" spans="3:43" s="109" customFormat="1" ht="15">
      <c r="C55" s="2"/>
      <c r="D55" s="2"/>
      <c r="E55" s="84" t="s">
        <v>13</v>
      </c>
      <c r="F55" s="85">
        <v>24</v>
      </c>
      <c r="G55" s="24" t="s">
        <v>24</v>
      </c>
      <c r="H55" s="51"/>
      <c r="I55" s="51"/>
      <c r="J55" s="25">
        <v>1282.3</v>
      </c>
      <c r="K55" s="33">
        <f t="shared" si="16"/>
        <v>308.31621200000001</v>
      </c>
      <c r="L55" s="49">
        <v>25.35</v>
      </c>
      <c r="M55" s="24">
        <f t="shared" si="17"/>
        <v>0</v>
      </c>
      <c r="N55" s="33">
        <f t="shared" si="18"/>
        <v>0</v>
      </c>
      <c r="O55" s="24"/>
      <c r="P55" s="61">
        <f t="shared" si="19"/>
        <v>308.31621200000001</v>
      </c>
      <c r="Q55" s="61"/>
      <c r="R55" s="61">
        <v>1019.23</v>
      </c>
      <c r="S55" s="61">
        <f t="shared" si="20"/>
        <v>245.06366119999998</v>
      </c>
      <c r="T55" s="62">
        <v>0.96</v>
      </c>
      <c r="U55" s="63">
        <f t="shared" si="21"/>
        <v>0</v>
      </c>
      <c r="V55" s="62"/>
      <c r="W55" s="61">
        <f t="shared" si="22"/>
        <v>0</v>
      </c>
      <c r="X55" s="69"/>
      <c r="Y55" s="65">
        <f t="shared" si="23"/>
        <v>553.37987320000002</v>
      </c>
      <c r="Z55" s="67">
        <v>2301.5299999999997</v>
      </c>
      <c r="AA55" s="67">
        <f t="shared" si="24"/>
        <v>2301.5299999999997</v>
      </c>
      <c r="AB55" s="67"/>
      <c r="AC55" s="61">
        <f t="shared" si="25"/>
        <v>1748.1501267999997</v>
      </c>
      <c r="AD55" s="2">
        <v>2301.5299999999997</v>
      </c>
      <c r="AE55" s="5">
        <f t="shared" si="26"/>
        <v>0</v>
      </c>
      <c r="AF55" s="2">
        <f t="shared" si="27"/>
        <v>553.37987319999991</v>
      </c>
      <c r="AG55" s="5">
        <f t="shared" si="28"/>
        <v>0</v>
      </c>
      <c r="AH55" s="2">
        <f t="shared" si="29"/>
        <v>1748.1501267999997</v>
      </c>
      <c r="AI55" s="5">
        <f t="shared" si="30"/>
        <v>0</v>
      </c>
      <c r="AJ55" s="2"/>
      <c r="AK55" s="2"/>
      <c r="AL55" s="2"/>
      <c r="AM55" s="2"/>
      <c r="AN55" s="2"/>
      <c r="AO55" s="2"/>
      <c r="AP55" s="2"/>
      <c r="AQ55" s="2"/>
    </row>
    <row r="56" spans="3:43" s="109" customFormat="1" ht="15">
      <c r="C56" s="2"/>
      <c r="D56" s="2"/>
      <c r="E56" s="98"/>
      <c r="F56" s="99"/>
      <c r="G56" s="100"/>
      <c r="H56" s="110"/>
      <c r="I56" s="110"/>
      <c r="J56" s="26"/>
      <c r="K56" s="101"/>
      <c r="L56" s="43"/>
      <c r="M56" s="100"/>
      <c r="N56" s="101"/>
      <c r="O56" s="100"/>
      <c r="P56" s="102"/>
      <c r="Q56" s="102"/>
      <c r="R56" s="102"/>
      <c r="S56" s="102"/>
      <c r="T56" s="103"/>
      <c r="U56" s="104"/>
      <c r="V56" s="103"/>
      <c r="W56" s="102"/>
      <c r="X56" s="69"/>
      <c r="Y56" s="105"/>
      <c r="Z56" s="67"/>
      <c r="AA56" s="67"/>
      <c r="AB56" s="67"/>
      <c r="AC56" s="102"/>
      <c r="AD56" s="2"/>
      <c r="AE56" s="5"/>
      <c r="AF56" s="2"/>
      <c r="AG56" s="5"/>
      <c r="AH56" s="2"/>
      <c r="AI56" s="5"/>
      <c r="AJ56" s="2"/>
      <c r="AK56" s="2"/>
      <c r="AL56" s="2"/>
      <c r="AM56" s="2"/>
      <c r="AN56" s="2"/>
      <c r="AO56" s="2"/>
      <c r="AP56" s="2"/>
      <c r="AQ56" s="2"/>
    </row>
    <row r="57" spans="3:43" s="109" customFormat="1" ht="15">
      <c r="C57" s="2"/>
      <c r="D57" s="2"/>
      <c r="E57" s="98"/>
      <c r="F57" s="99"/>
      <c r="G57" s="100"/>
      <c r="H57" s="110"/>
      <c r="I57" s="110"/>
      <c r="J57" s="26"/>
      <c r="K57" s="101"/>
      <c r="L57" s="43"/>
      <c r="M57" s="100"/>
      <c r="N57" s="101"/>
      <c r="O57" s="100"/>
      <c r="P57" s="102"/>
      <c r="Q57" s="102"/>
      <c r="R57" s="102"/>
      <c r="S57" s="102"/>
      <c r="T57" s="103"/>
      <c r="U57" s="104"/>
      <c r="V57" s="103"/>
      <c r="W57" s="102"/>
      <c r="X57" s="69"/>
      <c r="Y57" s="105"/>
      <c r="Z57" s="67"/>
      <c r="AA57" s="67"/>
      <c r="AB57" s="67"/>
      <c r="AC57" s="102"/>
      <c r="AD57" s="2"/>
      <c r="AE57" s="5"/>
      <c r="AF57" s="2"/>
      <c r="AG57" s="5"/>
      <c r="AH57" s="2"/>
      <c r="AI57" s="5"/>
      <c r="AJ57" s="2"/>
      <c r="AK57" s="2"/>
      <c r="AL57" s="2"/>
      <c r="AM57" s="2"/>
      <c r="AN57" s="2"/>
      <c r="AO57" s="2"/>
      <c r="AP57" s="2"/>
      <c r="AQ57" s="2"/>
    </row>
    <row r="58" spans="3:43" s="109" customFormat="1" ht="15">
      <c r="C58" s="2"/>
      <c r="D58" s="2"/>
      <c r="E58" s="98"/>
      <c r="F58" s="99"/>
      <c r="G58" s="100"/>
      <c r="H58" s="110"/>
      <c r="I58" s="110"/>
      <c r="J58" s="26"/>
      <c r="K58" s="101"/>
      <c r="L58" s="43"/>
      <c r="M58" s="100"/>
      <c r="N58" s="101"/>
      <c r="O58" s="100"/>
      <c r="P58" s="102"/>
      <c r="Q58" s="102"/>
      <c r="R58" s="102"/>
      <c r="S58" s="102"/>
      <c r="T58" s="103"/>
      <c r="U58" s="104"/>
      <c r="V58" s="103"/>
      <c r="W58" s="102"/>
      <c r="X58" s="69"/>
      <c r="Y58" s="105"/>
      <c r="Z58" s="67"/>
      <c r="AA58" s="67"/>
      <c r="AB58" s="67"/>
      <c r="AC58" s="102"/>
      <c r="AD58" s="2"/>
      <c r="AE58" s="5"/>
      <c r="AF58" s="2"/>
      <c r="AG58" s="5"/>
      <c r="AH58" s="2"/>
      <c r="AI58" s="5"/>
      <c r="AJ58" s="2"/>
      <c r="AK58" s="2"/>
      <c r="AL58" s="2"/>
      <c r="AM58" s="2"/>
      <c r="AN58" s="2"/>
      <c r="AO58" s="2"/>
      <c r="AP58" s="2"/>
      <c r="AQ58" s="2"/>
    </row>
    <row r="59" spans="3:43" s="109" customFormat="1" ht="15">
      <c r="C59" s="2"/>
      <c r="D59" s="2"/>
      <c r="E59" s="98"/>
      <c r="F59" s="99"/>
      <c r="G59" s="100"/>
      <c r="H59" s="110"/>
      <c r="I59" s="110"/>
      <c r="J59" s="26"/>
      <c r="K59" s="101"/>
      <c r="L59" s="43"/>
      <c r="M59" s="100"/>
      <c r="N59" s="101"/>
      <c r="O59" s="100"/>
      <c r="P59" s="102"/>
      <c r="Q59" s="102"/>
      <c r="R59" s="102"/>
      <c r="S59" s="102"/>
      <c r="T59" s="103"/>
      <c r="U59" s="104"/>
      <c r="V59" s="103"/>
      <c r="W59" s="102"/>
      <c r="X59" s="69"/>
      <c r="Y59" s="105"/>
      <c r="Z59" s="67"/>
      <c r="AA59" s="67"/>
      <c r="AB59" s="67"/>
      <c r="AC59" s="102"/>
      <c r="AD59" s="2"/>
      <c r="AE59" s="5"/>
      <c r="AF59" s="2"/>
      <c r="AG59" s="5"/>
      <c r="AH59" s="2"/>
      <c r="AI59" s="5"/>
      <c r="AJ59" s="2"/>
      <c r="AK59" s="2"/>
      <c r="AL59" s="2"/>
      <c r="AM59" s="2"/>
      <c r="AN59" s="2"/>
      <c r="AO59" s="2"/>
      <c r="AP59" s="2"/>
      <c r="AQ59" s="2"/>
    </row>
    <row r="60" spans="3:43" s="109" customFormat="1" ht="15">
      <c r="C60" s="2"/>
      <c r="D60" s="2"/>
      <c r="E60" s="98"/>
      <c r="F60" s="99"/>
      <c r="G60" s="100"/>
      <c r="H60" s="110"/>
      <c r="I60" s="110"/>
      <c r="J60" s="26"/>
      <c r="K60" s="101"/>
      <c r="L60" s="43"/>
      <c r="M60" s="100"/>
      <c r="N60" s="101"/>
      <c r="O60" s="100"/>
      <c r="P60" s="102"/>
      <c r="Q60" s="102"/>
      <c r="R60" s="102"/>
      <c r="S60" s="102"/>
      <c r="T60" s="103"/>
      <c r="U60" s="104"/>
      <c r="V60" s="103"/>
      <c r="W60" s="102"/>
      <c r="X60" s="69"/>
      <c r="Y60" s="105"/>
      <c r="Z60" s="67"/>
      <c r="AA60" s="67"/>
      <c r="AB60" s="67"/>
      <c r="AC60" s="102"/>
      <c r="AD60" s="2"/>
      <c r="AE60" s="5"/>
      <c r="AF60" s="2"/>
      <c r="AG60" s="5"/>
      <c r="AH60" s="2"/>
      <c r="AI60" s="5"/>
      <c r="AJ60" s="2"/>
      <c r="AK60" s="2"/>
      <c r="AL60" s="2"/>
      <c r="AM60" s="2"/>
      <c r="AN60" s="2"/>
      <c r="AO60" s="2"/>
      <c r="AP60" s="2"/>
      <c r="AQ60" s="2"/>
    </row>
    <row r="61" spans="3:43" s="109" customFormat="1" ht="15">
      <c r="C61" s="2"/>
      <c r="D61" s="2"/>
      <c r="E61" s="98"/>
      <c r="F61" s="99"/>
      <c r="G61" s="100"/>
      <c r="H61" s="110"/>
      <c r="I61" s="110"/>
      <c r="J61" s="26"/>
      <c r="K61" s="101"/>
      <c r="L61" s="43"/>
      <c r="M61" s="100"/>
      <c r="N61" s="101"/>
      <c r="O61" s="100"/>
      <c r="P61" s="102"/>
      <c r="Q61" s="102"/>
      <c r="R61" s="102"/>
      <c r="S61" s="102"/>
      <c r="T61" s="103"/>
      <c r="U61" s="104"/>
      <c r="V61" s="103"/>
      <c r="W61" s="102"/>
      <c r="X61" s="69"/>
      <c r="Y61" s="105"/>
      <c r="Z61" s="67"/>
      <c r="AA61" s="67"/>
      <c r="AB61" s="67"/>
      <c r="AC61" s="102"/>
      <c r="AD61" s="2"/>
      <c r="AE61" s="5"/>
      <c r="AF61" s="2"/>
      <c r="AG61" s="5"/>
      <c r="AH61" s="2"/>
      <c r="AI61" s="5"/>
      <c r="AJ61" s="2"/>
      <c r="AK61" s="2"/>
      <c r="AL61" s="2"/>
      <c r="AM61" s="2"/>
      <c r="AN61" s="2"/>
      <c r="AO61" s="2"/>
      <c r="AP61" s="2"/>
      <c r="AQ61" s="2"/>
    </row>
    <row r="62" spans="3:43" s="109" customFormat="1" ht="15">
      <c r="C62" s="2"/>
      <c r="D62" s="2"/>
      <c r="E62" s="21"/>
      <c r="F62" s="31"/>
      <c r="G62" s="28"/>
      <c r="H62" s="2"/>
      <c r="I62" s="2"/>
      <c r="J62" s="28"/>
      <c r="K62" s="34"/>
      <c r="L62" s="28"/>
      <c r="M62" s="28"/>
      <c r="N62" s="28"/>
      <c r="O62" s="28"/>
      <c r="P62" s="30"/>
      <c r="Q62" s="30"/>
      <c r="R62" s="30"/>
      <c r="S62" s="30"/>
      <c r="T62" s="2"/>
      <c r="U62" s="2"/>
      <c r="V62" s="2"/>
      <c r="W62" s="5"/>
      <c r="X62" s="30"/>
      <c r="Y62" s="5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3:43" s="109" customFormat="1" ht="15">
      <c r="C63" s="2"/>
      <c r="D63" s="2"/>
      <c r="E63" s="21"/>
      <c r="F63" s="31"/>
      <c r="G63" s="28"/>
      <c r="H63" s="2"/>
      <c r="I63" s="2"/>
      <c r="J63" s="28"/>
      <c r="K63" s="34"/>
      <c r="L63" s="28"/>
      <c r="M63" s="28"/>
      <c r="N63" s="28"/>
      <c r="O63" s="28"/>
      <c r="P63" s="30"/>
      <c r="Q63" s="30"/>
      <c r="R63" s="30"/>
      <c r="S63" s="30"/>
      <c r="T63" s="2"/>
      <c r="U63" s="2"/>
      <c r="V63" s="2"/>
      <c r="W63" s="5"/>
      <c r="X63" s="30"/>
      <c r="Y63" s="5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3:43" s="109" customFormat="1">
      <c r="C64" s="2"/>
      <c r="D64" s="2"/>
      <c r="E64" s="3"/>
      <c r="F64" s="3"/>
      <c r="G64" s="2"/>
      <c r="H64" s="2"/>
      <c r="I64" s="2"/>
      <c r="J64" s="2"/>
      <c r="K64" s="5"/>
      <c r="L64" s="2"/>
      <c r="M64" s="2"/>
      <c r="N64" s="2"/>
      <c r="O64" s="2"/>
      <c r="P64" s="4"/>
      <c r="Q64" s="4"/>
      <c r="R64" s="4"/>
      <c r="S64" s="35"/>
      <c r="T64" s="2"/>
      <c r="U64" s="2"/>
      <c r="V64" s="2"/>
      <c r="W64" s="5"/>
      <c r="X64" s="4"/>
      <c r="Y64" s="5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3:43" s="109" customFormat="1">
      <c r="C65" s="2"/>
      <c r="D65" s="2"/>
      <c r="E65" s="3"/>
      <c r="F65" s="3"/>
      <c r="G65" s="2"/>
      <c r="H65" s="2"/>
      <c r="I65" s="2"/>
      <c r="J65" s="2"/>
      <c r="K65" s="5"/>
      <c r="L65" s="2"/>
      <c r="M65" s="2"/>
      <c r="N65" s="2"/>
      <c r="O65" s="2"/>
      <c r="P65" s="4"/>
      <c r="Q65" s="4"/>
      <c r="R65" s="4"/>
      <c r="S65" s="35"/>
      <c r="T65" s="2"/>
      <c r="U65" s="2"/>
      <c r="V65" s="2"/>
      <c r="W65" s="5"/>
      <c r="X65" s="4"/>
      <c r="Y65" s="5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3:43" s="109" customFormat="1">
      <c r="C66" s="2"/>
      <c r="D66" s="2"/>
      <c r="E66" s="3"/>
      <c r="F66" s="3"/>
      <c r="G66" s="2"/>
      <c r="H66" s="2"/>
      <c r="I66" s="2"/>
      <c r="J66" s="2"/>
      <c r="K66" s="5"/>
      <c r="L66" s="2"/>
      <c r="M66" s="2"/>
      <c r="N66" s="2"/>
      <c r="O66" s="2"/>
      <c r="P66" s="4"/>
      <c r="Q66" s="4"/>
      <c r="R66" s="4"/>
      <c r="S66" s="35"/>
      <c r="T66" s="2"/>
      <c r="U66" s="2"/>
      <c r="V66" s="2"/>
      <c r="W66" s="5"/>
      <c r="X66" s="4"/>
      <c r="Y66" s="5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3:43" s="109" customFormat="1">
      <c r="C67" s="2"/>
      <c r="D67" s="2"/>
      <c r="E67" s="3"/>
      <c r="F67" s="3"/>
      <c r="G67" s="2"/>
      <c r="H67" s="2"/>
      <c r="I67" s="2"/>
      <c r="J67" s="2"/>
      <c r="K67" s="5"/>
      <c r="L67" s="2"/>
      <c r="M67" s="2"/>
      <c r="N67" s="2"/>
      <c r="O67" s="2"/>
      <c r="P67" s="4"/>
      <c r="Q67" s="4"/>
      <c r="R67" s="4"/>
      <c r="S67" s="35"/>
      <c r="T67" s="2"/>
      <c r="U67" s="2"/>
      <c r="V67" s="2"/>
      <c r="W67" s="5"/>
      <c r="X67" s="4"/>
      <c r="Y67" s="5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3:43" s="109" customFormat="1">
      <c r="C68" s="2"/>
      <c r="D68" s="2"/>
      <c r="E68" s="3"/>
      <c r="F68" s="3"/>
      <c r="G68" s="2"/>
      <c r="H68" s="2"/>
      <c r="I68" s="2"/>
      <c r="J68" s="2"/>
      <c r="K68" s="5"/>
      <c r="L68" s="2"/>
      <c r="M68" s="2"/>
      <c r="N68" s="2"/>
      <c r="O68" s="2"/>
      <c r="P68" s="4"/>
      <c r="Q68" s="4"/>
      <c r="R68" s="4"/>
      <c r="S68" s="35"/>
      <c r="T68" s="2"/>
      <c r="U68" s="2"/>
      <c r="V68" s="2"/>
      <c r="W68" s="5"/>
      <c r="X68" s="4"/>
      <c r="Y68" s="5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3:43" s="109" customFormat="1">
      <c r="C69" s="2"/>
      <c r="D69" s="2"/>
      <c r="E69" s="3"/>
      <c r="F69" s="3"/>
      <c r="G69" s="2"/>
      <c r="H69" s="2"/>
      <c r="I69" s="2"/>
      <c r="J69" s="2"/>
      <c r="K69" s="5"/>
      <c r="L69" s="2"/>
      <c r="M69" s="2"/>
      <c r="N69" s="2"/>
      <c r="O69" s="2"/>
      <c r="P69" s="4"/>
      <c r="Q69" s="4"/>
      <c r="R69" s="4"/>
      <c r="S69" s="35"/>
      <c r="T69" s="2"/>
      <c r="U69" s="2"/>
      <c r="V69" s="2"/>
      <c r="W69" s="5"/>
      <c r="X69" s="4"/>
      <c r="Y69" s="5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3:43" s="109" customFormat="1">
      <c r="C70" s="2"/>
      <c r="D70" s="2"/>
      <c r="E70" s="3"/>
      <c r="F70" s="3"/>
      <c r="G70" s="2"/>
      <c r="H70" s="2"/>
      <c r="I70" s="2"/>
      <c r="J70" s="2"/>
      <c r="K70" s="5"/>
      <c r="L70" s="2"/>
      <c r="M70" s="2"/>
      <c r="N70" s="2"/>
      <c r="O70" s="2"/>
      <c r="P70" s="4"/>
      <c r="Q70" s="4"/>
      <c r="R70" s="4"/>
      <c r="S70" s="35"/>
      <c r="T70" s="2"/>
      <c r="U70" s="2"/>
      <c r="V70" s="2"/>
      <c r="W70" s="5"/>
      <c r="X70" s="4"/>
      <c r="Y70" s="5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3:43" s="109" customFormat="1">
      <c r="C71" s="2"/>
      <c r="D71" s="2"/>
      <c r="E71" s="3"/>
      <c r="F71" s="3"/>
      <c r="G71" s="2"/>
      <c r="H71" s="2"/>
      <c r="I71" s="2"/>
      <c r="J71" s="2"/>
      <c r="K71" s="5"/>
      <c r="L71" s="2"/>
      <c r="M71" s="2"/>
      <c r="N71" s="2"/>
      <c r="O71" s="2"/>
      <c r="P71" s="4"/>
      <c r="Q71" s="4"/>
      <c r="R71" s="4"/>
      <c r="S71" s="35"/>
      <c r="T71" s="2"/>
      <c r="U71" s="2"/>
      <c r="V71" s="2"/>
      <c r="W71" s="5"/>
      <c r="X71" s="4"/>
      <c r="Y71" s="5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3:43" s="109" customFormat="1">
      <c r="C72" s="2"/>
      <c r="D72" s="2"/>
      <c r="E72" s="3"/>
      <c r="F72" s="3"/>
      <c r="G72" s="2"/>
      <c r="H72" s="2"/>
      <c r="I72" s="2"/>
      <c r="J72" s="2"/>
      <c r="K72" s="5"/>
      <c r="L72" s="2"/>
      <c r="M72" s="2"/>
      <c r="N72" s="2"/>
      <c r="O72" s="2"/>
      <c r="P72" s="4"/>
      <c r="Q72" s="4"/>
      <c r="R72" s="4"/>
      <c r="S72" s="35"/>
      <c r="T72" s="2"/>
      <c r="U72" s="2"/>
      <c r="V72" s="2"/>
      <c r="W72" s="5"/>
      <c r="X72" s="4"/>
      <c r="Y72" s="5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3:43" s="109" customFormat="1">
      <c r="C73" s="2"/>
      <c r="D73" s="2"/>
      <c r="E73" s="3"/>
      <c r="F73" s="3"/>
      <c r="G73" s="2"/>
      <c r="H73" s="2"/>
      <c r="I73" s="2"/>
      <c r="J73" s="2"/>
      <c r="K73" s="5"/>
      <c r="L73" s="2"/>
      <c r="M73" s="2"/>
      <c r="N73" s="2"/>
      <c r="O73" s="2"/>
      <c r="P73" s="4"/>
      <c r="Q73" s="4"/>
      <c r="R73" s="4"/>
      <c r="S73" s="35"/>
      <c r="T73" s="2"/>
      <c r="U73" s="2"/>
      <c r="V73" s="2"/>
      <c r="W73" s="5"/>
      <c r="X73" s="4"/>
      <c r="Y73" s="5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3:43" s="109" customFormat="1" ht="15" thickBot="1">
      <c r="C74" s="2"/>
      <c r="D74" s="2"/>
      <c r="E74" s="3"/>
      <c r="F74" s="3"/>
      <c r="G74" s="2"/>
      <c r="H74" s="2"/>
      <c r="I74" s="2"/>
      <c r="J74" s="2"/>
      <c r="K74" s="5"/>
      <c r="L74" s="2"/>
      <c r="M74" s="2"/>
      <c r="N74" s="2"/>
      <c r="O74" s="2"/>
      <c r="P74" s="4"/>
      <c r="Q74" s="4"/>
      <c r="R74" s="4"/>
      <c r="S74" s="35"/>
      <c r="T74" s="2"/>
      <c r="U74" s="2"/>
      <c r="V74" s="2"/>
      <c r="W74" s="5"/>
      <c r="X74" s="4"/>
      <c r="Y74" s="5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3:43" s="109" customFormat="1" ht="15" thickTop="1">
      <c r="C75" s="2"/>
      <c r="D75" s="2"/>
      <c r="E75" s="3"/>
      <c r="F75" s="3"/>
      <c r="G75" s="2"/>
      <c r="H75" s="45" t="s">
        <v>64</v>
      </c>
      <c r="I75" s="45" t="s">
        <v>65</v>
      </c>
      <c r="J75" s="2"/>
      <c r="K75" s="5"/>
      <c r="L75" s="2"/>
      <c r="M75" s="2"/>
      <c r="N75" s="2"/>
      <c r="O75" s="2"/>
      <c r="P75" s="52" t="s">
        <v>77</v>
      </c>
      <c r="Q75" s="42"/>
      <c r="R75" s="39"/>
      <c r="S75" s="52" t="s">
        <v>79</v>
      </c>
      <c r="T75" s="12"/>
      <c r="U75" s="12"/>
      <c r="V75" s="12"/>
      <c r="W75" s="52" t="s">
        <v>77</v>
      </c>
      <c r="X75" s="11"/>
      <c r="Y75" s="13" t="s">
        <v>87</v>
      </c>
      <c r="Z75" s="2"/>
      <c r="AA75" s="2"/>
      <c r="AB75" s="2"/>
      <c r="AC75" s="58" t="s">
        <v>82</v>
      </c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3:43" s="109" customFormat="1" ht="23.25">
      <c r="C76" s="2"/>
      <c r="D76" s="2"/>
      <c r="E76" s="3"/>
      <c r="F76" s="15" t="s">
        <v>72</v>
      </c>
      <c r="G76" s="2"/>
      <c r="H76" s="46" t="s">
        <v>65</v>
      </c>
      <c r="I76" s="46" t="s">
        <v>66</v>
      </c>
      <c r="J76" s="2"/>
      <c r="K76" s="5"/>
      <c r="L76" s="2"/>
      <c r="M76" s="2"/>
      <c r="N76" s="2"/>
      <c r="O76" s="2"/>
      <c r="P76" s="53" t="s">
        <v>0</v>
      </c>
      <c r="Q76" s="43"/>
      <c r="R76" s="40"/>
      <c r="S76" s="55" t="s">
        <v>80</v>
      </c>
      <c r="T76" s="17"/>
      <c r="U76" s="17"/>
      <c r="V76" s="17"/>
      <c r="W76" s="55" t="s">
        <v>81</v>
      </c>
      <c r="X76" s="11"/>
      <c r="Y76" s="18" t="s">
        <v>88</v>
      </c>
      <c r="Z76" s="2"/>
      <c r="AA76" s="2"/>
      <c r="AB76" s="2"/>
      <c r="AC76" s="59" t="s">
        <v>83</v>
      </c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3:43" s="109" customFormat="1" ht="15" customHeight="1" thickBot="1">
      <c r="C77" s="2"/>
      <c r="D77" s="2"/>
      <c r="E77" s="3"/>
      <c r="F77" s="15"/>
      <c r="G77" s="2"/>
      <c r="H77" s="47"/>
      <c r="I77" s="48" t="s">
        <v>67</v>
      </c>
      <c r="J77" s="2"/>
      <c r="K77" s="5"/>
      <c r="L77" s="2"/>
      <c r="M77" s="2"/>
      <c r="N77" s="2"/>
      <c r="O77" s="2"/>
      <c r="P77" s="54" t="s">
        <v>78</v>
      </c>
      <c r="Q77" s="44"/>
      <c r="R77" s="41"/>
      <c r="S77" s="54" t="s">
        <v>78</v>
      </c>
      <c r="T77" s="19"/>
      <c r="U77" s="19"/>
      <c r="V77" s="19"/>
      <c r="W77" s="56"/>
      <c r="X77" s="11"/>
      <c r="Y77" s="20" t="s">
        <v>89</v>
      </c>
      <c r="Z77" s="2"/>
      <c r="AA77" s="2"/>
      <c r="AB77" s="2"/>
      <c r="AC77" s="60" t="s">
        <v>84</v>
      </c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3:43" s="109" customFormat="1">
      <c r="C78" s="2"/>
      <c r="D78" s="2"/>
      <c r="E78" s="3"/>
      <c r="F78" s="3"/>
      <c r="G78" s="28"/>
      <c r="H78" s="2"/>
      <c r="I78" s="2"/>
      <c r="J78" s="28"/>
      <c r="K78" s="34"/>
      <c r="L78" s="28"/>
      <c r="M78" s="28"/>
      <c r="N78" s="28"/>
      <c r="O78" s="28"/>
      <c r="P78" s="4"/>
      <c r="Q78" s="4"/>
      <c r="R78" s="4"/>
      <c r="S78" s="35"/>
      <c r="T78" s="2"/>
      <c r="U78" s="2"/>
      <c r="V78" s="2"/>
      <c r="W78" s="5"/>
      <c r="X78" s="4"/>
      <c r="Y78" s="5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3:43" s="109" customFormat="1" ht="15">
      <c r="C79" s="2"/>
      <c r="D79" s="2"/>
      <c r="E79" s="84" t="s">
        <v>25</v>
      </c>
      <c r="F79" s="85">
        <v>22</v>
      </c>
      <c r="G79" s="24" t="s">
        <v>63</v>
      </c>
      <c r="H79" s="51"/>
      <c r="I79" s="51"/>
      <c r="J79" s="25">
        <v>1132.1400000000001</v>
      </c>
      <c r="K79" s="33">
        <f t="shared" ref="K79:K92" si="31">(J79/100)*24.044</f>
        <v>272.21174160000004</v>
      </c>
      <c r="L79" s="49">
        <v>22.73</v>
      </c>
      <c r="M79" s="24">
        <f t="shared" ref="M79:M92" si="32">L79*H79</f>
        <v>0</v>
      </c>
      <c r="N79" s="33">
        <f t="shared" ref="N79:N92" si="33">(M79/100)*24.044</f>
        <v>0</v>
      </c>
      <c r="O79" s="24"/>
      <c r="P79" s="61">
        <f t="shared" ref="P79:P92" si="34">K79+N79</f>
        <v>272.21174160000004</v>
      </c>
      <c r="Q79" s="61"/>
      <c r="R79" s="61">
        <v>1906.01</v>
      </c>
      <c r="S79" s="61">
        <f t="shared" ref="S79:S92" si="35">(R79/100)*24.044</f>
        <v>458.28104439999998</v>
      </c>
      <c r="T79" s="62">
        <v>3.58</v>
      </c>
      <c r="U79" s="63">
        <f t="shared" ref="U79:U92" si="36">T79*I79</f>
        <v>0</v>
      </c>
      <c r="V79" s="62"/>
      <c r="W79" s="61">
        <f t="shared" ref="W79:W92" si="37">(U79/100)*24.044</f>
        <v>0</v>
      </c>
      <c r="X79" s="69"/>
      <c r="Y79" s="65">
        <f t="shared" ref="Y79:Y92" si="38">P79+S79+W79</f>
        <v>730.49278600000002</v>
      </c>
      <c r="Z79" s="66">
        <v>3038.15</v>
      </c>
      <c r="AA79" s="67">
        <f t="shared" ref="AA79:AA92" si="39">Z79+M79+U79</f>
        <v>3038.15</v>
      </c>
      <c r="AB79" s="66"/>
      <c r="AC79" s="61">
        <f t="shared" ref="AC79:AC92" si="40">AA79-Y79</f>
        <v>2307.6572139999998</v>
      </c>
      <c r="AD79" s="5">
        <v>3038.15</v>
      </c>
      <c r="AE79" s="5">
        <f t="shared" ref="AE79:AE92" si="41">AD79-Z79</f>
        <v>0</v>
      </c>
      <c r="AF79" s="2">
        <f t="shared" ref="AF79:AF92" si="42">(AD79/100)*24.044</f>
        <v>730.49278600000002</v>
      </c>
      <c r="AG79" s="5">
        <f t="shared" ref="AG79:AG92" si="43">AF79-Y79</f>
        <v>0</v>
      </c>
      <c r="AH79" s="2">
        <f t="shared" ref="AH79:AH92" si="44">(AD79/100)*75.956</f>
        <v>2307.6572140000003</v>
      </c>
      <c r="AI79" s="5">
        <f t="shared" ref="AI79:AI92" si="45">AH79-AC79</f>
        <v>0</v>
      </c>
      <c r="AJ79" s="2"/>
      <c r="AK79" s="2"/>
      <c r="AL79" s="2"/>
      <c r="AM79" s="2"/>
      <c r="AN79" s="2"/>
      <c r="AO79" s="2"/>
      <c r="AP79" s="2"/>
      <c r="AQ79" s="2"/>
    </row>
    <row r="80" spans="3:43" s="109" customFormat="1" ht="15">
      <c r="C80" s="2"/>
      <c r="D80" s="2"/>
      <c r="E80" s="84" t="s">
        <v>25</v>
      </c>
      <c r="F80" s="85">
        <v>22</v>
      </c>
      <c r="G80" s="24" t="s">
        <v>26</v>
      </c>
      <c r="H80" s="51"/>
      <c r="I80" s="51"/>
      <c r="J80" s="25">
        <v>1132.1400000000001</v>
      </c>
      <c r="K80" s="33">
        <f t="shared" si="31"/>
        <v>272.21174160000004</v>
      </c>
      <c r="L80" s="49">
        <v>22.73</v>
      </c>
      <c r="M80" s="24">
        <f t="shared" si="32"/>
        <v>0</v>
      </c>
      <c r="N80" s="33">
        <f t="shared" si="33"/>
        <v>0</v>
      </c>
      <c r="O80" s="24"/>
      <c r="P80" s="61">
        <f t="shared" si="34"/>
        <v>272.21174160000004</v>
      </c>
      <c r="Q80" s="61"/>
      <c r="R80" s="61">
        <v>1521.4</v>
      </c>
      <c r="S80" s="61">
        <f t="shared" si="35"/>
        <v>365.80541600000004</v>
      </c>
      <c r="T80" s="62">
        <v>3.58</v>
      </c>
      <c r="U80" s="63">
        <f t="shared" si="36"/>
        <v>0</v>
      </c>
      <c r="V80" s="62"/>
      <c r="W80" s="61">
        <f t="shared" si="37"/>
        <v>0</v>
      </c>
      <c r="X80" s="69"/>
      <c r="Y80" s="65">
        <f t="shared" si="38"/>
        <v>638.01715760000002</v>
      </c>
      <c r="Z80" s="66">
        <v>2653.54</v>
      </c>
      <c r="AA80" s="67">
        <f t="shared" si="39"/>
        <v>2653.54</v>
      </c>
      <c r="AB80" s="66"/>
      <c r="AC80" s="61">
        <f t="shared" si="40"/>
        <v>2015.5228423999999</v>
      </c>
      <c r="AD80" s="5">
        <v>2653.54</v>
      </c>
      <c r="AE80" s="5">
        <f t="shared" si="41"/>
        <v>0</v>
      </c>
      <c r="AF80" s="2">
        <f t="shared" si="42"/>
        <v>638.01715760000002</v>
      </c>
      <c r="AG80" s="5">
        <f t="shared" si="43"/>
        <v>0</v>
      </c>
      <c r="AH80" s="2">
        <f t="shared" si="44"/>
        <v>2015.5228423999999</v>
      </c>
      <c r="AI80" s="5">
        <f t="shared" si="45"/>
        <v>0</v>
      </c>
      <c r="AJ80" s="2"/>
      <c r="AK80" s="2"/>
      <c r="AL80" s="2"/>
      <c r="AM80" s="2"/>
      <c r="AN80" s="2"/>
      <c r="AO80" s="2"/>
      <c r="AP80" s="2"/>
      <c r="AQ80" s="2"/>
    </row>
    <row r="81" spans="3:43" s="109" customFormat="1" ht="15">
      <c r="C81" s="2"/>
      <c r="D81" s="2"/>
      <c r="E81" s="84" t="s">
        <v>25</v>
      </c>
      <c r="F81" s="85">
        <v>22</v>
      </c>
      <c r="G81" s="24" t="s">
        <v>27</v>
      </c>
      <c r="H81" s="51"/>
      <c r="I81" s="51"/>
      <c r="J81" s="25">
        <v>1132.1400000000001</v>
      </c>
      <c r="K81" s="33">
        <f t="shared" si="31"/>
        <v>272.21174160000004</v>
      </c>
      <c r="L81" s="49">
        <v>22.73</v>
      </c>
      <c r="M81" s="24">
        <f t="shared" si="32"/>
        <v>0</v>
      </c>
      <c r="N81" s="33">
        <f t="shared" si="33"/>
        <v>0</v>
      </c>
      <c r="O81" s="24"/>
      <c r="P81" s="61">
        <f t="shared" si="34"/>
        <v>272.21174160000004</v>
      </c>
      <c r="Q81" s="61"/>
      <c r="R81" s="61">
        <v>1768.88</v>
      </c>
      <c r="S81" s="61">
        <f t="shared" si="35"/>
        <v>425.30950720000004</v>
      </c>
      <c r="T81" s="62">
        <v>3.58</v>
      </c>
      <c r="U81" s="63">
        <f t="shared" si="36"/>
        <v>0</v>
      </c>
      <c r="V81" s="62"/>
      <c r="W81" s="61">
        <f t="shared" si="37"/>
        <v>0</v>
      </c>
      <c r="X81" s="69"/>
      <c r="Y81" s="65">
        <f t="shared" si="38"/>
        <v>697.52124880000008</v>
      </c>
      <c r="Z81" s="66">
        <v>2901.0200000000004</v>
      </c>
      <c r="AA81" s="67">
        <f t="shared" si="39"/>
        <v>2901.0200000000004</v>
      </c>
      <c r="AB81" s="66"/>
      <c r="AC81" s="61">
        <f t="shared" si="40"/>
        <v>2203.4987512000002</v>
      </c>
      <c r="AD81" s="5">
        <v>2901.0200000000004</v>
      </c>
      <c r="AE81" s="5">
        <f t="shared" si="41"/>
        <v>0</v>
      </c>
      <c r="AF81" s="2">
        <f t="shared" si="42"/>
        <v>697.52124880000008</v>
      </c>
      <c r="AG81" s="5">
        <f t="shared" si="43"/>
        <v>0</v>
      </c>
      <c r="AH81" s="2">
        <f t="shared" si="44"/>
        <v>2203.4987512000002</v>
      </c>
      <c r="AI81" s="5">
        <f t="shared" si="45"/>
        <v>0</v>
      </c>
      <c r="AJ81" s="2"/>
      <c r="AK81" s="2"/>
      <c r="AL81" s="2"/>
      <c r="AM81" s="2"/>
      <c r="AN81" s="2"/>
      <c r="AO81" s="2"/>
      <c r="AP81" s="2"/>
      <c r="AQ81" s="2"/>
    </row>
    <row r="82" spans="3:43" s="109" customFormat="1" ht="15">
      <c r="C82" s="2"/>
      <c r="D82" s="2"/>
      <c r="E82" s="84" t="s">
        <v>28</v>
      </c>
      <c r="F82" s="85">
        <v>22</v>
      </c>
      <c r="G82" s="24" t="s">
        <v>29</v>
      </c>
      <c r="H82" s="51"/>
      <c r="I82" s="51"/>
      <c r="J82" s="25">
        <v>1132.1400000000001</v>
      </c>
      <c r="K82" s="33">
        <f t="shared" si="31"/>
        <v>272.21174160000004</v>
      </c>
      <c r="L82" s="49">
        <v>22.73</v>
      </c>
      <c r="M82" s="24">
        <f t="shared" si="32"/>
        <v>0</v>
      </c>
      <c r="N82" s="33">
        <f t="shared" si="33"/>
        <v>0</v>
      </c>
      <c r="O82" s="24"/>
      <c r="P82" s="61">
        <f t="shared" si="34"/>
        <v>272.21174160000004</v>
      </c>
      <c r="Q82" s="61"/>
      <c r="R82" s="61">
        <v>1768.88</v>
      </c>
      <c r="S82" s="61">
        <f t="shared" si="35"/>
        <v>425.30950720000004</v>
      </c>
      <c r="T82" s="62">
        <v>3.58</v>
      </c>
      <c r="U82" s="63">
        <f t="shared" si="36"/>
        <v>0</v>
      </c>
      <c r="V82" s="62"/>
      <c r="W82" s="61">
        <f t="shared" si="37"/>
        <v>0</v>
      </c>
      <c r="X82" s="69"/>
      <c r="Y82" s="65">
        <f t="shared" si="38"/>
        <v>697.52124880000008</v>
      </c>
      <c r="Z82" s="66">
        <v>2901.0200000000004</v>
      </c>
      <c r="AA82" s="67">
        <f t="shared" si="39"/>
        <v>2901.0200000000004</v>
      </c>
      <c r="AB82" s="66"/>
      <c r="AC82" s="61">
        <f t="shared" si="40"/>
        <v>2203.4987512000002</v>
      </c>
      <c r="AD82" s="5">
        <v>2901.0200000000004</v>
      </c>
      <c r="AE82" s="5">
        <f t="shared" si="41"/>
        <v>0</v>
      </c>
      <c r="AF82" s="2">
        <f t="shared" si="42"/>
        <v>697.52124880000008</v>
      </c>
      <c r="AG82" s="5">
        <f t="shared" si="43"/>
        <v>0</v>
      </c>
      <c r="AH82" s="2">
        <f t="shared" si="44"/>
        <v>2203.4987512000002</v>
      </c>
      <c r="AI82" s="5">
        <f t="shared" si="45"/>
        <v>0</v>
      </c>
      <c r="AJ82" s="2"/>
      <c r="AK82" s="2"/>
      <c r="AL82" s="2"/>
      <c r="AM82" s="2"/>
      <c r="AN82" s="2"/>
      <c r="AO82" s="2"/>
      <c r="AP82" s="2"/>
      <c r="AQ82" s="2"/>
    </row>
    <row r="83" spans="3:43" s="109" customFormat="1" ht="15">
      <c r="C83" s="2"/>
      <c r="D83" s="2"/>
      <c r="E83" s="84" t="s">
        <v>28</v>
      </c>
      <c r="F83" s="85">
        <v>22</v>
      </c>
      <c r="G83" s="24" t="s">
        <v>30</v>
      </c>
      <c r="H83" s="51"/>
      <c r="I83" s="51"/>
      <c r="J83" s="25">
        <v>1132.1400000000001</v>
      </c>
      <c r="K83" s="33">
        <f t="shared" si="31"/>
        <v>272.21174160000004</v>
      </c>
      <c r="L83" s="49">
        <v>22.73</v>
      </c>
      <c r="M83" s="24">
        <f t="shared" si="32"/>
        <v>0</v>
      </c>
      <c r="N83" s="33">
        <f t="shared" si="33"/>
        <v>0</v>
      </c>
      <c r="O83" s="24"/>
      <c r="P83" s="61">
        <f t="shared" si="34"/>
        <v>272.21174160000004</v>
      </c>
      <c r="Q83" s="61"/>
      <c r="R83" s="61">
        <v>1064.2</v>
      </c>
      <c r="S83" s="61">
        <f t="shared" si="35"/>
        <v>255.87624800000003</v>
      </c>
      <c r="T83" s="62">
        <v>3.58</v>
      </c>
      <c r="U83" s="63">
        <f t="shared" si="36"/>
        <v>0</v>
      </c>
      <c r="V83" s="62"/>
      <c r="W83" s="61">
        <f t="shared" si="37"/>
        <v>0</v>
      </c>
      <c r="X83" s="69"/>
      <c r="Y83" s="65">
        <f t="shared" si="38"/>
        <v>528.08798960000013</v>
      </c>
      <c r="Z83" s="66">
        <v>2196.34</v>
      </c>
      <c r="AA83" s="67">
        <f t="shared" si="39"/>
        <v>2196.34</v>
      </c>
      <c r="AB83" s="66"/>
      <c r="AC83" s="61">
        <f t="shared" si="40"/>
        <v>1668.2520104</v>
      </c>
      <c r="AD83" s="5">
        <v>2196.34</v>
      </c>
      <c r="AE83" s="5">
        <f t="shared" si="41"/>
        <v>0</v>
      </c>
      <c r="AF83" s="2">
        <f t="shared" si="42"/>
        <v>528.08798960000001</v>
      </c>
      <c r="AG83" s="5">
        <f t="shared" si="43"/>
        <v>0</v>
      </c>
      <c r="AH83" s="2">
        <f t="shared" si="44"/>
        <v>1668.2520104</v>
      </c>
      <c r="AI83" s="5">
        <f t="shared" si="45"/>
        <v>0</v>
      </c>
      <c r="AJ83" s="2"/>
      <c r="AK83" s="2"/>
      <c r="AL83" s="2"/>
      <c r="AM83" s="2"/>
      <c r="AN83" s="2"/>
      <c r="AO83" s="2"/>
      <c r="AP83" s="2"/>
      <c r="AQ83" s="2"/>
    </row>
    <row r="84" spans="3:43" s="109" customFormat="1" ht="15">
      <c r="C84" s="2"/>
      <c r="D84" s="2"/>
      <c r="E84" s="84" t="s">
        <v>28</v>
      </c>
      <c r="F84" s="85">
        <v>22</v>
      </c>
      <c r="G84" s="24" t="s">
        <v>31</v>
      </c>
      <c r="H84" s="51"/>
      <c r="I84" s="51"/>
      <c r="J84" s="25">
        <v>1132.1400000000001</v>
      </c>
      <c r="K84" s="33">
        <f t="shared" si="31"/>
        <v>272.21174160000004</v>
      </c>
      <c r="L84" s="49">
        <v>22.73</v>
      </c>
      <c r="M84" s="24">
        <f t="shared" si="32"/>
        <v>0</v>
      </c>
      <c r="N84" s="33">
        <f t="shared" si="33"/>
        <v>0</v>
      </c>
      <c r="O84" s="24"/>
      <c r="P84" s="61">
        <f t="shared" si="34"/>
        <v>272.21174160000004</v>
      </c>
      <c r="Q84" s="61"/>
      <c r="R84" s="61">
        <v>1064.2</v>
      </c>
      <c r="S84" s="61">
        <f t="shared" si="35"/>
        <v>255.87624800000003</v>
      </c>
      <c r="T84" s="62">
        <v>3.58</v>
      </c>
      <c r="U84" s="63">
        <f t="shared" si="36"/>
        <v>0</v>
      </c>
      <c r="V84" s="62"/>
      <c r="W84" s="61">
        <f t="shared" si="37"/>
        <v>0</v>
      </c>
      <c r="X84" s="69"/>
      <c r="Y84" s="65">
        <f t="shared" si="38"/>
        <v>528.08798960000013</v>
      </c>
      <c r="Z84" s="66">
        <v>2196.34</v>
      </c>
      <c r="AA84" s="67">
        <f t="shared" si="39"/>
        <v>2196.34</v>
      </c>
      <c r="AB84" s="66"/>
      <c r="AC84" s="61">
        <f t="shared" si="40"/>
        <v>1668.2520104</v>
      </c>
      <c r="AD84" s="5">
        <v>2196.34</v>
      </c>
      <c r="AE84" s="5">
        <f t="shared" si="41"/>
        <v>0</v>
      </c>
      <c r="AF84" s="2">
        <f t="shared" si="42"/>
        <v>528.08798960000001</v>
      </c>
      <c r="AG84" s="5">
        <f t="shared" si="43"/>
        <v>0</v>
      </c>
      <c r="AH84" s="2">
        <f t="shared" si="44"/>
        <v>1668.2520104</v>
      </c>
      <c r="AI84" s="5">
        <f t="shared" si="45"/>
        <v>0</v>
      </c>
      <c r="AJ84" s="2"/>
      <c r="AK84" s="2"/>
      <c r="AL84" s="2"/>
      <c r="AM84" s="2"/>
      <c r="AN84" s="2"/>
      <c r="AO84" s="2"/>
      <c r="AP84" s="2"/>
      <c r="AQ84" s="2"/>
    </row>
    <row r="85" spans="3:43" s="109" customFormat="1" ht="15">
      <c r="C85" s="2"/>
      <c r="D85" s="2"/>
      <c r="E85" s="84" t="s">
        <v>28</v>
      </c>
      <c r="F85" s="85">
        <v>19</v>
      </c>
      <c r="G85" s="24" t="s">
        <v>32</v>
      </c>
      <c r="H85" s="51"/>
      <c r="I85" s="51"/>
      <c r="J85" s="25">
        <v>1039.55</v>
      </c>
      <c r="K85" s="33">
        <f t="shared" si="31"/>
        <v>249.94940200000002</v>
      </c>
      <c r="L85" s="49">
        <v>22.73</v>
      </c>
      <c r="M85" s="24">
        <f t="shared" si="32"/>
        <v>0</v>
      </c>
      <c r="N85" s="33">
        <f t="shared" si="33"/>
        <v>0</v>
      </c>
      <c r="O85" s="24"/>
      <c r="P85" s="61">
        <f t="shared" si="34"/>
        <v>249.94940200000002</v>
      </c>
      <c r="Q85" s="61"/>
      <c r="R85" s="61">
        <v>899.62</v>
      </c>
      <c r="S85" s="61">
        <f t="shared" si="35"/>
        <v>216.30463280000001</v>
      </c>
      <c r="T85" s="62">
        <v>3.58</v>
      </c>
      <c r="U85" s="63">
        <f t="shared" si="36"/>
        <v>0</v>
      </c>
      <c r="V85" s="62"/>
      <c r="W85" s="61">
        <f t="shared" si="37"/>
        <v>0</v>
      </c>
      <c r="X85" s="70"/>
      <c r="Y85" s="65">
        <f t="shared" si="38"/>
        <v>466.2540348</v>
      </c>
      <c r="Z85" s="66">
        <v>1939.17</v>
      </c>
      <c r="AA85" s="67">
        <f t="shared" si="39"/>
        <v>1939.17</v>
      </c>
      <c r="AB85" s="66"/>
      <c r="AC85" s="61">
        <f t="shared" si="40"/>
        <v>1472.9159652000001</v>
      </c>
      <c r="AD85" s="5">
        <v>1939.17</v>
      </c>
      <c r="AE85" s="5">
        <f t="shared" si="41"/>
        <v>0</v>
      </c>
      <c r="AF85" s="2">
        <f t="shared" si="42"/>
        <v>466.2540348</v>
      </c>
      <c r="AG85" s="5">
        <f t="shared" si="43"/>
        <v>0</v>
      </c>
      <c r="AH85" s="2">
        <f t="shared" si="44"/>
        <v>1472.9159652000001</v>
      </c>
      <c r="AI85" s="5">
        <f t="shared" si="45"/>
        <v>0</v>
      </c>
      <c r="AJ85" s="2"/>
      <c r="AK85" s="2"/>
      <c r="AL85" s="2"/>
      <c r="AM85" s="2"/>
      <c r="AN85" s="2"/>
      <c r="AO85" s="2"/>
      <c r="AP85" s="2"/>
      <c r="AQ85" s="2"/>
    </row>
    <row r="86" spans="3:43" s="109" customFormat="1" ht="15">
      <c r="C86" s="2"/>
      <c r="D86" s="2"/>
      <c r="E86" s="84" t="s">
        <v>25</v>
      </c>
      <c r="F86" s="85">
        <v>19</v>
      </c>
      <c r="G86" s="24" t="s">
        <v>33</v>
      </c>
      <c r="H86" s="51"/>
      <c r="I86" s="51"/>
      <c r="J86" s="25">
        <v>1039.55</v>
      </c>
      <c r="K86" s="33">
        <f t="shared" si="31"/>
        <v>249.94940200000002</v>
      </c>
      <c r="L86" s="49">
        <v>22.73</v>
      </c>
      <c r="M86" s="24">
        <f t="shared" si="32"/>
        <v>0</v>
      </c>
      <c r="N86" s="33">
        <f t="shared" si="33"/>
        <v>0</v>
      </c>
      <c r="O86" s="24"/>
      <c r="P86" s="61">
        <f t="shared" si="34"/>
        <v>249.94940200000002</v>
      </c>
      <c r="Q86" s="61"/>
      <c r="R86" s="61">
        <v>899.62</v>
      </c>
      <c r="S86" s="61">
        <f t="shared" si="35"/>
        <v>216.30463280000001</v>
      </c>
      <c r="T86" s="62">
        <v>3.58</v>
      </c>
      <c r="U86" s="63">
        <f t="shared" si="36"/>
        <v>0</v>
      </c>
      <c r="V86" s="62"/>
      <c r="W86" s="61">
        <f t="shared" si="37"/>
        <v>0</v>
      </c>
      <c r="X86" s="70"/>
      <c r="Y86" s="65">
        <f t="shared" si="38"/>
        <v>466.2540348</v>
      </c>
      <c r="Z86" s="66">
        <v>1939.17</v>
      </c>
      <c r="AA86" s="67">
        <f t="shared" si="39"/>
        <v>1939.17</v>
      </c>
      <c r="AB86" s="66"/>
      <c r="AC86" s="61">
        <f t="shared" si="40"/>
        <v>1472.9159652000001</v>
      </c>
      <c r="AD86" s="5">
        <v>1939.17</v>
      </c>
      <c r="AE86" s="5">
        <f t="shared" si="41"/>
        <v>0</v>
      </c>
      <c r="AF86" s="2">
        <f t="shared" si="42"/>
        <v>466.2540348</v>
      </c>
      <c r="AG86" s="5">
        <f t="shared" si="43"/>
        <v>0</v>
      </c>
      <c r="AH86" s="2">
        <f t="shared" si="44"/>
        <v>1472.9159652000001</v>
      </c>
      <c r="AI86" s="5">
        <f t="shared" si="45"/>
        <v>0</v>
      </c>
      <c r="AJ86" s="2"/>
      <c r="AK86" s="2"/>
      <c r="AL86" s="2"/>
      <c r="AM86" s="2"/>
      <c r="AN86" s="2"/>
      <c r="AO86" s="2"/>
      <c r="AP86" s="2"/>
      <c r="AQ86" s="2"/>
    </row>
    <row r="87" spans="3:43" s="109" customFormat="1" ht="15">
      <c r="C87" s="2"/>
      <c r="D87" s="2"/>
      <c r="E87" s="84" t="s">
        <v>25</v>
      </c>
      <c r="F87" s="85">
        <v>19</v>
      </c>
      <c r="G87" s="24" t="s">
        <v>34</v>
      </c>
      <c r="H87" s="51"/>
      <c r="I87" s="51"/>
      <c r="J87" s="25">
        <v>1039.55</v>
      </c>
      <c r="K87" s="33">
        <f t="shared" si="31"/>
        <v>249.94940200000002</v>
      </c>
      <c r="L87" s="49">
        <v>22.73</v>
      </c>
      <c r="M87" s="24">
        <f t="shared" si="32"/>
        <v>0</v>
      </c>
      <c r="N87" s="33">
        <f t="shared" si="33"/>
        <v>0</v>
      </c>
      <c r="O87" s="24"/>
      <c r="P87" s="61">
        <f t="shared" si="34"/>
        <v>249.94940200000002</v>
      </c>
      <c r="Q87" s="61"/>
      <c r="R87" s="61">
        <v>899.62</v>
      </c>
      <c r="S87" s="61">
        <f t="shared" si="35"/>
        <v>216.30463280000001</v>
      </c>
      <c r="T87" s="62">
        <v>3.58</v>
      </c>
      <c r="U87" s="63">
        <f t="shared" si="36"/>
        <v>0</v>
      </c>
      <c r="V87" s="62"/>
      <c r="W87" s="61">
        <f t="shared" si="37"/>
        <v>0</v>
      </c>
      <c r="X87" s="70"/>
      <c r="Y87" s="65">
        <f t="shared" si="38"/>
        <v>466.2540348</v>
      </c>
      <c r="Z87" s="66">
        <v>1939.17</v>
      </c>
      <c r="AA87" s="67">
        <f t="shared" si="39"/>
        <v>1939.17</v>
      </c>
      <c r="AB87" s="66"/>
      <c r="AC87" s="61">
        <f t="shared" si="40"/>
        <v>1472.9159652000001</v>
      </c>
      <c r="AD87" s="5">
        <v>1939.17</v>
      </c>
      <c r="AE87" s="5">
        <f t="shared" si="41"/>
        <v>0</v>
      </c>
      <c r="AF87" s="2">
        <f t="shared" si="42"/>
        <v>466.2540348</v>
      </c>
      <c r="AG87" s="5">
        <f t="shared" si="43"/>
        <v>0</v>
      </c>
      <c r="AH87" s="2">
        <f t="shared" si="44"/>
        <v>1472.9159652000001</v>
      </c>
      <c r="AI87" s="5">
        <f t="shared" si="45"/>
        <v>0</v>
      </c>
      <c r="AJ87" s="2"/>
      <c r="AK87" s="2"/>
      <c r="AL87" s="2"/>
      <c r="AM87" s="2"/>
      <c r="AN87" s="2"/>
      <c r="AO87" s="2"/>
      <c r="AP87" s="2"/>
      <c r="AQ87" s="2"/>
    </row>
    <row r="88" spans="3:43" s="109" customFormat="1" ht="15">
      <c r="C88" s="2"/>
      <c r="D88" s="2"/>
      <c r="E88" s="84" t="s">
        <v>28</v>
      </c>
      <c r="F88" s="85">
        <v>19</v>
      </c>
      <c r="G88" s="24" t="s">
        <v>35</v>
      </c>
      <c r="H88" s="51"/>
      <c r="I88" s="51"/>
      <c r="J88" s="25">
        <v>1039.55</v>
      </c>
      <c r="K88" s="33">
        <f t="shared" si="31"/>
        <v>249.94940200000002</v>
      </c>
      <c r="L88" s="49">
        <v>22.73</v>
      </c>
      <c r="M88" s="24">
        <f t="shared" si="32"/>
        <v>0</v>
      </c>
      <c r="N88" s="33">
        <f t="shared" si="33"/>
        <v>0</v>
      </c>
      <c r="O88" s="24"/>
      <c r="P88" s="61">
        <f t="shared" si="34"/>
        <v>249.94940200000002</v>
      </c>
      <c r="Q88" s="61"/>
      <c r="R88" s="61">
        <v>899.62</v>
      </c>
      <c r="S88" s="61">
        <f t="shared" si="35"/>
        <v>216.30463280000001</v>
      </c>
      <c r="T88" s="62">
        <v>3.58</v>
      </c>
      <c r="U88" s="63">
        <f t="shared" si="36"/>
        <v>0</v>
      </c>
      <c r="V88" s="62"/>
      <c r="W88" s="61">
        <f t="shared" si="37"/>
        <v>0</v>
      </c>
      <c r="X88" s="70"/>
      <c r="Y88" s="65">
        <f t="shared" si="38"/>
        <v>466.2540348</v>
      </c>
      <c r="Z88" s="66">
        <v>1939.17</v>
      </c>
      <c r="AA88" s="67">
        <f t="shared" si="39"/>
        <v>1939.17</v>
      </c>
      <c r="AB88" s="66"/>
      <c r="AC88" s="61">
        <f t="shared" si="40"/>
        <v>1472.9159652000001</v>
      </c>
      <c r="AD88" s="5">
        <v>1939.17</v>
      </c>
      <c r="AE88" s="5">
        <f t="shared" si="41"/>
        <v>0</v>
      </c>
      <c r="AF88" s="2">
        <f t="shared" si="42"/>
        <v>466.2540348</v>
      </c>
      <c r="AG88" s="5">
        <f t="shared" si="43"/>
        <v>0</v>
      </c>
      <c r="AH88" s="2">
        <f t="shared" si="44"/>
        <v>1472.9159652000001</v>
      </c>
      <c r="AI88" s="5">
        <f t="shared" si="45"/>
        <v>0</v>
      </c>
      <c r="AJ88" s="2"/>
      <c r="AK88" s="2"/>
      <c r="AL88" s="2"/>
      <c r="AM88" s="2"/>
      <c r="AN88" s="2"/>
      <c r="AO88" s="2"/>
      <c r="AP88" s="2"/>
      <c r="AQ88" s="2"/>
    </row>
    <row r="89" spans="3:43" s="109" customFormat="1" ht="15">
      <c r="C89" s="2"/>
      <c r="D89" s="2"/>
      <c r="E89" s="84" t="s">
        <v>25</v>
      </c>
      <c r="F89" s="85">
        <v>19</v>
      </c>
      <c r="G89" s="24" t="s">
        <v>36</v>
      </c>
      <c r="H89" s="51"/>
      <c r="I89" s="51"/>
      <c r="J89" s="25">
        <v>1039.55</v>
      </c>
      <c r="K89" s="33">
        <f t="shared" si="31"/>
        <v>249.94940200000002</v>
      </c>
      <c r="L89" s="49">
        <v>22.73</v>
      </c>
      <c r="M89" s="24">
        <f t="shared" si="32"/>
        <v>0</v>
      </c>
      <c r="N89" s="33">
        <f t="shared" si="33"/>
        <v>0</v>
      </c>
      <c r="O89" s="24"/>
      <c r="P89" s="61">
        <f t="shared" si="34"/>
        <v>249.94940200000002</v>
      </c>
      <c r="Q89" s="61"/>
      <c r="R89" s="61">
        <v>899.62</v>
      </c>
      <c r="S89" s="61">
        <f t="shared" si="35"/>
        <v>216.30463280000001</v>
      </c>
      <c r="T89" s="62">
        <v>3.58</v>
      </c>
      <c r="U89" s="63">
        <f t="shared" si="36"/>
        <v>0</v>
      </c>
      <c r="V89" s="62"/>
      <c r="W89" s="61">
        <f t="shared" si="37"/>
        <v>0</v>
      </c>
      <c r="X89" s="70"/>
      <c r="Y89" s="65">
        <f t="shared" si="38"/>
        <v>466.2540348</v>
      </c>
      <c r="Z89" s="66">
        <v>1939.17</v>
      </c>
      <c r="AA89" s="67">
        <f t="shared" si="39"/>
        <v>1939.17</v>
      </c>
      <c r="AB89" s="66"/>
      <c r="AC89" s="61">
        <f t="shared" si="40"/>
        <v>1472.9159652000001</v>
      </c>
      <c r="AD89" s="5">
        <v>1939.17</v>
      </c>
      <c r="AE89" s="5">
        <f t="shared" si="41"/>
        <v>0</v>
      </c>
      <c r="AF89" s="2">
        <f t="shared" si="42"/>
        <v>466.2540348</v>
      </c>
      <c r="AG89" s="5">
        <f t="shared" si="43"/>
        <v>0</v>
      </c>
      <c r="AH89" s="2">
        <f t="shared" si="44"/>
        <v>1472.9159652000001</v>
      </c>
      <c r="AI89" s="5">
        <f t="shared" si="45"/>
        <v>0</v>
      </c>
      <c r="AJ89" s="2"/>
      <c r="AK89" s="2"/>
      <c r="AL89" s="2"/>
      <c r="AM89" s="2"/>
      <c r="AN89" s="2"/>
      <c r="AO89" s="2"/>
      <c r="AP89" s="2"/>
      <c r="AQ89" s="2"/>
    </row>
    <row r="90" spans="3:43" s="109" customFormat="1" ht="15">
      <c r="C90" s="2"/>
      <c r="D90" s="2"/>
      <c r="E90" s="84" t="s">
        <v>25</v>
      </c>
      <c r="F90" s="85">
        <v>19</v>
      </c>
      <c r="G90" s="24" t="s">
        <v>37</v>
      </c>
      <c r="H90" s="51"/>
      <c r="I90" s="51"/>
      <c r="J90" s="25">
        <v>1039.55</v>
      </c>
      <c r="K90" s="33">
        <f t="shared" si="31"/>
        <v>249.94940200000002</v>
      </c>
      <c r="L90" s="49">
        <v>22.73</v>
      </c>
      <c r="M90" s="24">
        <f t="shared" si="32"/>
        <v>0</v>
      </c>
      <c r="N90" s="33">
        <f t="shared" si="33"/>
        <v>0</v>
      </c>
      <c r="O90" s="24"/>
      <c r="P90" s="61">
        <f t="shared" si="34"/>
        <v>249.94940200000002</v>
      </c>
      <c r="Q90" s="61"/>
      <c r="R90" s="61">
        <v>899.62</v>
      </c>
      <c r="S90" s="61">
        <f t="shared" si="35"/>
        <v>216.30463280000001</v>
      </c>
      <c r="T90" s="62">
        <v>3.58</v>
      </c>
      <c r="U90" s="63">
        <f t="shared" si="36"/>
        <v>0</v>
      </c>
      <c r="V90" s="62"/>
      <c r="W90" s="61">
        <f t="shared" si="37"/>
        <v>0</v>
      </c>
      <c r="X90" s="70"/>
      <c r="Y90" s="65">
        <f t="shared" si="38"/>
        <v>466.2540348</v>
      </c>
      <c r="Z90" s="66">
        <v>1939.17</v>
      </c>
      <c r="AA90" s="67">
        <f t="shared" si="39"/>
        <v>1939.17</v>
      </c>
      <c r="AB90" s="66"/>
      <c r="AC90" s="61">
        <f t="shared" si="40"/>
        <v>1472.9159652000001</v>
      </c>
      <c r="AD90" s="5">
        <v>1939.17</v>
      </c>
      <c r="AE90" s="5">
        <f t="shared" si="41"/>
        <v>0</v>
      </c>
      <c r="AF90" s="2">
        <f t="shared" si="42"/>
        <v>466.2540348</v>
      </c>
      <c r="AG90" s="5">
        <f t="shared" si="43"/>
        <v>0</v>
      </c>
      <c r="AH90" s="2">
        <f t="shared" si="44"/>
        <v>1472.9159652000001</v>
      </c>
      <c r="AI90" s="5">
        <f t="shared" si="45"/>
        <v>0</v>
      </c>
      <c r="AJ90" s="2"/>
      <c r="AK90" s="2"/>
      <c r="AL90" s="2"/>
      <c r="AM90" s="2"/>
      <c r="AN90" s="2"/>
      <c r="AO90" s="2"/>
      <c r="AP90" s="2"/>
      <c r="AQ90" s="2"/>
    </row>
    <row r="91" spans="3:43" s="109" customFormat="1" ht="15">
      <c r="C91" s="2"/>
      <c r="D91" s="2"/>
      <c r="E91" s="84" t="s">
        <v>28</v>
      </c>
      <c r="F91" s="85">
        <v>19</v>
      </c>
      <c r="G91" s="24" t="s">
        <v>38</v>
      </c>
      <c r="H91" s="51"/>
      <c r="I91" s="51"/>
      <c r="J91" s="25">
        <v>1039.55</v>
      </c>
      <c r="K91" s="33">
        <f t="shared" si="31"/>
        <v>249.94940200000002</v>
      </c>
      <c r="L91" s="49">
        <v>22.73</v>
      </c>
      <c r="M91" s="24">
        <f t="shared" si="32"/>
        <v>0</v>
      </c>
      <c r="N91" s="33">
        <f t="shared" si="33"/>
        <v>0</v>
      </c>
      <c r="O91" s="24"/>
      <c r="P91" s="61">
        <f t="shared" si="34"/>
        <v>249.94940200000002</v>
      </c>
      <c r="Q91" s="61"/>
      <c r="R91" s="61">
        <v>899.62</v>
      </c>
      <c r="S91" s="61">
        <f t="shared" si="35"/>
        <v>216.30463280000001</v>
      </c>
      <c r="T91" s="62">
        <v>3.58</v>
      </c>
      <c r="U91" s="63">
        <f t="shared" si="36"/>
        <v>0</v>
      </c>
      <c r="V91" s="62"/>
      <c r="W91" s="61">
        <f t="shared" si="37"/>
        <v>0</v>
      </c>
      <c r="X91" s="70"/>
      <c r="Y91" s="65">
        <f t="shared" si="38"/>
        <v>466.2540348</v>
      </c>
      <c r="Z91" s="66">
        <v>1939.17</v>
      </c>
      <c r="AA91" s="67">
        <f t="shared" si="39"/>
        <v>1939.17</v>
      </c>
      <c r="AB91" s="66"/>
      <c r="AC91" s="61">
        <f t="shared" si="40"/>
        <v>1472.9159652000001</v>
      </c>
      <c r="AD91" s="5">
        <v>1939.17</v>
      </c>
      <c r="AE91" s="5">
        <f t="shared" si="41"/>
        <v>0</v>
      </c>
      <c r="AF91" s="2">
        <f t="shared" si="42"/>
        <v>466.2540348</v>
      </c>
      <c r="AG91" s="5">
        <f t="shared" si="43"/>
        <v>0</v>
      </c>
      <c r="AH91" s="2">
        <f t="shared" si="44"/>
        <v>1472.9159652000001</v>
      </c>
      <c r="AI91" s="5">
        <f t="shared" si="45"/>
        <v>0</v>
      </c>
      <c r="AJ91" s="2"/>
      <c r="AK91" s="2"/>
      <c r="AL91" s="2"/>
      <c r="AM91" s="2"/>
      <c r="AN91" s="2"/>
      <c r="AO91" s="2"/>
      <c r="AP91" s="2"/>
      <c r="AQ91" s="2"/>
    </row>
    <row r="92" spans="3:43" s="109" customFormat="1" ht="15">
      <c r="C92" s="2"/>
      <c r="D92" s="2"/>
      <c r="E92" s="84" t="s">
        <v>25</v>
      </c>
      <c r="F92" s="85">
        <v>17</v>
      </c>
      <c r="G92" s="24" t="s">
        <v>39</v>
      </c>
      <c r="H92" s="51"/>
      <c r="I92" s="51"/>
      <c r="J92" s="23">
        <v>994.63</v>
      </c>
      <c r="K92" s="33">
        <f t="shared" si="31"/>
        <v>239.14883720000003</v>
      </c>
      <c r="L92" s="49">
        <v>22.73</v>
      </c>
      <c r="M92" s="24">
        <f t="shared" si="32"/>
        <v>0</v>
      </c>
      <c r="N92" s="33">
        <f t="shared" si="33"/>
        <v>0</v>
      </c>
      <c r="O92" s="24"/>
      <c r="P92" s="61">
        <f t="shared" si="34"/>
        <v>239.14883720000003</v>
      </c>
      <c r="Q92" s="71"/>
      <c r="R92" s="61">
        <v>782.08</v>
      </c>
      <c r="S92" s="61">
        <f t="shared" si="35"/>
        <v>188.0433152</v>
      </c>
      <c r="T92" s="62">
        <v>3.58</v>
      </c>
      <c r="U92" s="63">
        <f t="shared" si="36"/>
        <v>0</v>
      </c>
      <c r="V92" s="62"/>
      <c r="W92" s="61">
        <f t="shared" si="37"/>
        <v>0</v>
      </c>
      <c r="X92" s="70"/>
      <c r="Y92" s="65">
        <f t="shared" si="38"/>
        <v>427.19215240000005</v>
      </c>
      <c r="Z92" s="66">
        <v>1776.71</v>
      </c>
      <c r="AA92" s="67">
        <f t="shared" si="39"/>
        <v>1776.71</v>
      </c>
      <c r="AB92" s="66"/>
      <c r="AC92" s="61">
        <f t="shared" si="40"/>
        <v>1349.5178476000001</v>
      </c>
      <c r="AD92" s="5">
        <v>1776.71</v>
      </c>
      <c r="AE92" s="5">
        <f t="shared" si="41"/>
        <v>0</v>
      </c>
      <c r="AF92" s="2">
        <f t="shared" si="42"/>
        <v>427.1921524</v>
      </c>
      <c r="AG92" s="5">
        <f t="shared" si="43"/>
        <v>0</v>
      </c>
      <c r="AH92" s="2">
        <f t="shared" si="44"/>
        <v>1349.5178476000001</v>
      </c>
      <c r="AI92" s="5">
        <f t="shared" si="45"/>
        <v>0</v>
      </c>
      <c r="AJ92" s="2"/>
      <c r="AK92" s="2"/>
      <c r="AL92" s="2"/>
      <c r="AM92" s="2"/>
      <c r="AN92" s="2"/>
      <c r="AO92" s="2"/>
      <c r="AP92" s="2"/>
      <c r="AQ92" s="2"/>
    </row>
    <row r="93" spans="3:43" s="109" customFormat="1" ht="15">
      <c r="C93" s="2"/>
      <c r="D93" s="2"/>
      <c r="E93" s="98"/>
      <c r="F93" s="99"/>
      <c r="G93" s="100"/>
      <c r="H93" s="110"/>
      <c r="I93" s="110"/>
      <c r="J93" s="106"/>
      <c r="K93" s="101"/>
      <c r="L93" s="43"/>
      <c r="M93" s="100"/>
      <c r="N93" s="101"/>
      <c r="O93" s="100"/>
      <c r="P93" s="102"/>
      <c r="Q93" s="107"/>
      <c r="R93" s="102"/>
      <c r="S93" s="102"/>
      <c r="T93" s="103"/>
      <c r="U93" s="104"/>
      <c r="V93" s="103"/>
      <c r="W93" s="102"/>
      <c r="X93" s="70"/>
      <c r="Y93" s="105"/>
      <c r="Z93" s="66"/>
      <c r="AA93" s="67"/>
      <c r="AB93" s="66"/>
      <c r="AC93" s="102"/>
      <c r="AD93" s="5"/>
      <c r="AE93" s="5"/>
      <c r="AF93" s="2"/>
      <c r="AG93" s="5"/>
      <c r="AH93" s="2"/>
      <c r="AI93" s="5"/>
      <c r="AJ93" s="2"/>
      <c r="AK93" s="2"/>
      <c r="AL93" s="2"/>
      <c r="AM93" s="2"/>
      <c r="AN93" s="2"/>
      <c r="AO93" s="2"/>
      <c r="AP93" s="2"/>
      <c r="AQ93" s="2"/>
    </row>
    <row r="94" spans="3:43" s="109" customFormat="1" ht="15">
      <c r="C94" s="2"/>
      <c r="D94" s="2"/>
      <c r="E94" s="98"/>
      <c r="F94" s="99"/>
      <c r="G94" s="100"/>
      <c r="H94" s="110"/>
      <c r="I94" s="110"/>
      <c r="J94" s="106"/>
      <c r="K94" s="101"/>
      <c r="L94" s="43"/>
      <c r="M94" s="100"/>
      <c r="N94" s="101"/>
      <c r="O94" s="100"/>
      <c r="P94" s="102"/>
      <c r="Q94" s="107"/>
      <c r="R94" s="102"/>
      <c r="S94" s="102"/>
      <c r="T94" s="103"/>
      <c r="U94" s="104"/>
      <c r="V94" s="103"/>
      <c r="W94" s="102"/>
      <c r="X94" s="70"/>
      <c r="Y94" s="105"/>
      <c r="Z94" s="66"/>
      <c r="AA94" s="67"/>
      <c r="AB94" s="66"/>
      <c r="AC94" s="102"/>
      <c r="AD94" s="5"/>
      <c r="AE94" s="5"/>
      <c r="AF94" s="2"/>
      <c r="AG94" s="5"/>
      <c r="AH94" s="2"/>
      <c r="AI94" s="5"/>
      <c r="AJ94" s="2"/>
      <c r="AK94" s="2"/>
      <c r="AL94" s="2"/>
      <c r="AM94" s="2"/>
      <c r="AN94" s="2"/>
      <c r="AO94" s="2"/>
      <c r="AP94" s="2"/>
      <c r="AQ94" s="2"/>
    </row>
    <row r="95" spans="3:43" s="109" customFormat="1" ht="15">
      <c r="C95" s="2"/>
      <c r="D95" s="2"/>
      <c r="E95" s="98"/>
      <c r="F95" s="99"/>
      <c r="G95" s="100"/>
      <c r="H95" s="110"/>
      <c r="I95" s="110"/>
      <c r="J95" s="106"/>
      <c r="K95" s="101"/>
      <c r="L95" s="43"/>
      <c r="M95" s="100"/>
      <c r="N95" s="101"/>
      <c r="O95" s="100"/>
      <c r="P95" s="102"/>
      <c r="Q95" s="107"/>
      <c r="R95" s="102"/>
      <c r="S95" s="102"/>
      <c r="T95" s="103"/>
      <c r="U95" s="104"/>
      <c r="V95" s="103"/>
      <c r="W95" s="102"/>
      <c r="X95" s="70"/>
      <c r="Y95" s="105"/>
      <c r="Z95" s="66"/>
      <c r="AA95" s="67"/>
      <c r="AB95" s="66"/>
      <c r="AC95" s="102"/>
      <c r="AD95" s="5"/>
      <c r="AE95" s="5"/>
      <c r="AF95" s="2"/>
      <c r="AG95" s="5"/>
      <c r="AH95" s="2"/>
      <c r="AI95" s="5"/>
      <c r="AJ95" s="2"/>
      <c r="AK95" s="2"/>
      <c r="AL95" s="2"/>
      <c r="AM95" s="2"/>
      <c r="AN95" s="2"/>
      <c r="AO95" s="2"/>
      <c r="AP95" s="2"/>
      <c r="AQ95" s="2"/>
    </row>
    <row r="96" spans="3:43" s="109" customFormat="1" ht="15">
      <c r="C96" s="2"/>
      <c r="D96" s="2"/>
      <c r="E96" s="98"/>
      <c r="F96" s="99"/>
      <c r="G96" s="100"/>
      <c r="H96" s="110"/>
      <c r="I96" s="110"/>
      <c r="J96" s="106"/>
      <c r="K96" s="101"/>
      <c r="L96" s="43"/>
      <c r="M96" s="100"/>
      <c r="N96" s="101"/>
      <c r="O96" s="100"/>
      <c r="P96" s="102"/>
      <c r="Q96" s="107"/>
      <c r="R96" s="102"/>
      <c r="S96" s="102"/>
      <c r="T96" s="103"/>
      <c r="U96" s="104"/>
      <c r="V96" s="103"/>
      <c r="W96" s="102"/>
      <c r="X96" s="70"/>
      <c r="Y96" s="105"/>
      <c r="Z96" s="66"/>
      <c r="AA96" s="67"/>
      <c r="AB96" s="66"/>
      <c r="AC96" s="102"/>
      <c r="AD96" s="5"/>
      <c r="AE96" s="5"/>
      <c r="AF96" s="2"/>
      <c r="AG96" s="5"/>
      <c r="AH96" s="2"/>
      <c r="AI96" s="5"/>
      <c r="AJ96" s="2"/>
      <c r="AK96" s="2"/>
      <c r="AL96" s="2"/>
      <c r="AM96" s="2"/>
      <c r="AN96" s="2"/>
      <c r="AO96" s="2"/>
      <c r="AP96" s="2"/>
      <c r="AQ96" s="2"/>
    </row>
    <row r="97" spans="3:43" s="109" customFormat="1" ht="15">
      <c r="C97" s="2"/>
      <c r="D97" s="2"/>
      <c r="E97" s="98"/>
      <c r="F97" s="99"/>
      <c r="G97" s="100"/>
      <c r="H97" s="110"/>
      <c r="I97" s="110"/>
      <c r="J97" s="106"/>
      <c r="K97" s="101"/>
      <c r="L97" s="43"/>
      <c r="M97" s="100"/>
      <c r="N97" s="101"/>
      <c r="O97" s="100"/>
      <c r="P97" s="102"/>
      <c r="Q97" s="107"/>
      <c r="R97" s="102"/>
      <c r="S97" s="102"/>
      <c r="T97" s="103"/>
      <c r="U97" s="104"/>
      <c r="V97" s="103"/>
      <c r="W97" s="102"/>
      <c r="X97" s="70"/>
      <c r="Y97" s="105"/>
      <c r="Z97" s="66"/>
      <c r="AA97" s="67"/>
      <c r="AB97" s="66"/>
      <c r="AC97" s="102"/>
      <c r="AD97" s="5"/>
      <c r="AE97" s="5"/>
      <c r="AF97" s="2"/>
      <c r="AG97" s="5"/>
      <c r="AH97" s="2"/>
      <c r="AI97" s="5"/>
      <c r="AJ97" s="2"/>
      <c r="AK97" s="2"/>
      <c r="AL97" s="2"/>
      <c r="AM97" s="2"/>
      <c r="AN97" s="2"/>
      <c r="AO97" s="2"/>
      <c r="AP97" s="2"/>
      <c r="AQ97" s="2"/>
    </row>
    <row r="98" spans="3:43" s="109" customFormat="1" ht="15">
      <c r="C98" s="2"/>
      <c r="D98" s="2"/>
      <c r="E98" s="98"/>
      <c r="F98" s="99"/>
      <c r="G98" s="100"/>
      <c r="H98" s="110"/>
      <c r="I98" s="110"/>
      <c r="J98" s="106"/>
      <c r="K98" s="101"/>
      <c r="L98" s="43"/>
      <c r="M98" s="100"/>
      <c r="N98" s="101"/>
      <c r="O98" s="100"/>
      <c r="P98" s="102"/>
      <c r="Q98" s="107"/>
      <c r="R98" s="102"/>
      <c r="S98" s="102"/>
      <c r="T98" s="103"/>
      <c r="U98" s="104"/>
      <c r="V98" s="103"/>
      <c r="W98" s="102"/>
      <c r="X98" s="70"/>
      <c r="Y98" s="105"/>
      <c r="Z98" s="66"/>
      <c r="AA98" s="67"/>
      <c r="AB98" s="66"/>
      <c r="AC98" s="102"/>
      <c r="AD98" s="5"/>
      <c r="AE98" s="5"/>
      <c r="AF98" s="2"/>
      <c r="AG98" s="5"/>
      <c r="AH98" s="2"/>
      <c r="AI98" s="5"/>
      <c r="AJ98" s="2"/>
      <c r="AK98" s="2"/>
      <c r="AL98" s="2"/>
      <c r="AM98" s="2"/>
      <c r="AN98" s="2"/>
      <c r="AO98" s="2"/>
      <c r="AP98" s="2"/>
      <c r="AQ98" s="2"/>
    </row>
    <row r="99" spans="3:43" s="109" customFormat="1" ht="15">
      <c r="C99" s="2"/>
      <c r="D99" s="2"/>
      <c r="E99" s="98"/>
      <c r="F99" s="99"/>
      <c r="G99" s="100"/>
      <c r="H99" s="110"/>
      <c r="I99" s="110"/>
      <c r="J99" s="106"/>
      <c r="K99" s="101"/>
      <c r="L99" s="43"/>
      <c r="M99" s="100"/>
      <c r="N99" s="101"/>
      <c r="O99" s="100"/>
      <c r="P99" s="102"/>
      <c r="Q99" s="107"/>
      <c r="R99" s="102"/>
      <c r="S99" s="102"/>
      <c r="T99" s="103"/>
      <c r="U99" s="104"/>
      <c r="V99" s="103"/>
      <c r="W99" s="102"/>
      <c r="X99" s="70"/>
      <c r="Y99" s="105"/>
      <c r="Z99" s="66"/>
      <c r="AA99" s="67"/>
      <c r="AB99" s="66"/>
      <c r="AC99" s="102"/>
      <c r="AD99" s="5"/>
      <c r="AE99" s="5"/>
      <c r="AF99" s="2"/>
      <c r="AG99" s="5"/>
      <c r="AH99" s="2"/>
      <c r="AI99" s="5"/>
      <c r="AJ99" s="2"/>
      <c r="AK99" s="2"/>
      <c r="AL99" s="2"/>
      <c r="AM99" s="2"/>
      <c r="AN99" s="2"/>
      <c r="AO99" s="2"/>
      <c r="AP99" s="2"/>
      <c r="AQ99" s="2"/>
    </row>
    <row r="100" spans="3:43" s="109" customFormat="1" ht="15">
      <c r="C100" s="2"/>
      <c r="D100" s="2"/>
      <c r="E100" s="21"/>
      <c r="F100" s="31"/>
      <c r="G100" s="28"/>
      <c r="H100" s="2"/>
      <c r="I100" s="2"/>
      <c r="J100" s="28"/>
      <c r="K100" s="34"/>
      <c r="L100" s="28"/>
      <c r="M100" s="28"/>
      <c r="N100" s="28"/>
      <c r="O100" s="28"/>
      <c r="P100" s="29"/>
      <c r="Q100" s="29"/>
      <c r="R100" s="29"/>
      <c r="S100" s="30"/>
      <c r="T100" s="2"/>
      <c r="U100" s="2"/>
      <c r="V100" s="2"/>
      <c r="W100" s="5"/>
      <c r="X100" s="29"/>
      <c r="Y100" s="5"/>
      <c r="Z100" s="2"/>
      <c r="AA100" s="2"/>
      <c r="AB100" s="2"/>
      <c r="AC100" s="2"/>
      <c r="AD100" s="2"/>
      <c r="AE100" s="5"/>
      <c r="AF100" s="2"/>
      <c r="AG100" s="5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3:43" s="109" customFormat="1" ht="15">
      <c r="C101" s="2"/>
      <c r="D101" s="2"/>
      <c r="E101" s="21"/>
      <c r="F101" s="31"/>
      <c r="G101" s="28"/>
      <c r="H101" s="2"/>
      <c r="I101" s="2"/>
      <c r="J101" s="28"/>
      <c r="K101" s="34"/>
      <c r="L101" s="28"/>
      <c r="M101" s="28"/>
      <c r="N101" s="28"/>
      <c r="O101" s="28"/>
      <c r="P101" s="29"/>
      <c r="Q101" s="29"/>
      <c r="R101" s="29"/>
      <c r="S101" s="30"/>
      <c r="T101" s="2"/>
      <c r="U101" s="2"/>
      <c r="V101" s="2"/>
      <c r="W101" s="5"/>
      <c r="X101" s="29"/>
      <c r="Y101" s="5"/>
      <c r="Z101" s="2"/>
      <c r="AA101" s="2"/>
      <c r="AB101" s="2"/>
      <c r="AC101" s="2"/>
      <c r="AD101" s="2"/>
      <c r="AE101" s="5"/>
      <c r="AF101" s="2"/>
      <c r="AG101" s="5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3:43" s="109" customFormat="1" ht="15.75" thickBot="1">
      <c r="C102" s="2"/>
      <c r="D102" s="2"/>
      <c r="E102" s="21"/>
      <c r="F102" s="31"/>
      <c r="G102" s="28"/>
      <c r="H102" s="2"/>
      <c r="I102" s="2"/>
      <c r="J102" s="28"/>
      <c r="K102" s="34"/>
      <c r="L102" s="28"/>
      <c r="M102" s="28"/>
      <c r="N102" s="28"/>
      <c r="O102" s="28"/>
      <c r="P102" s="29"/>
      <c r="Q102" s="29"/>
      <c r="R102" s="29"/>
      <c r="S102" s="30"/>
      <c r="T102" s="2"/>
      <c r="U102" s="2"/>
      <c r="V102" s="2"/>
      <c r="W102" s="5"/>
      <c r="X102" s="29"/>
      <c r="Y102" s="5"/>
      <c r="Z102" s="2"/>
      <c r="AA102" s="2"/>
      <c r="AB102" s="2"/>
      <c r="AC102" s="2"/>
      <c r="AD102" s="2"/>
      <c r="AE102" s="5"/>
      <c r="AF102" s="2"/>
      <c r="AG102" s="5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3:43" s="109" customFormat="1" ht="15" thickTop="1">
      <c r="C103" s="2"/>
      <c r="D103" s="2"/>
      <c r="E103" s="3"/>
      <c r="F103" s="3"/>
      <c r="G103" s="2"/>
      <c r="H103" s="45" t="s">
        <v>64</v>
      </c>
      <c r="I103" s="45" t="s">
        <v>65</v>
      </c>
      <c r="J103" s="2"/>
      <c r="K103" s="5"/>
      <c r="L103" s="2"/>
      <c r="M103" s="2"/>
      <c r="N103" s="2"/>
      <c r="O103" s="2"/>
      <c r="P103" s="52" t="s">
        <v>77</v>
      </c>
      <c r="Q103" s="42"/>
      <c r="R103" s="39"/>
      <c r="S103" s="52" t="s">
        <v>79</v>
      </c>
      <c r="T103" s="12"/>
      <c r="U103" s="12"/>
      <c r="V103" s="12"/>
      <c r="W103" s="52" t="s">
        <v>77</v>
      </c>
      <c r="X103" s="11"/>
      <c r="Y103" s="13" t="s">
        <v>87</v>
      </c>
      <c r="Z103" s="2"/>
      <c r="AA103" s="2"/>
      <c r="AB103" s="2"/>
      <c r="AC103" s="58" t="s">
        <v>82</v>
      </c>
      <c r="AD103" s="2"/>
      <c r="AE103" s="5"/>
      <c r="AF103" s="2"/>
      <c r="AG103" s="5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3:43" s="109" customFormat="1" ht="23.25">
      <c r="C104" s="2"/>
      <c r="D104" s="2"/>
      <c r="E104" s="3"/>
      <c r="F104" s="15" t="s">
        <v>73</v>
      </c>
      <c r="G104" s="2"/>
      <c r="H104" s="46" t="s">
        <v>65</v>
      </c>
      <c r="I104" s="46" t="s">
        <v>66</v>
      </c>
      <c r="J104" s="2"/>
      <c r="K104" s="5"/>
      <c r="L104" s="2"/>
      <c r="M104" s="2"/>
      <c r="N104" s="2"/>
      <c r="O104" s="2"/>
      <c r="P104" s="53" t="s">
        <v>0</v>
      </c>
      <c r="Q104" s="43"/>
      <c r="R104" s="40"/>
      <c r="S104" s="55" t="s">
        <v>80</v>
      </c>
      <c r="T104" s="17"/>
      <c r="U104" s="17"/>
      <c r="V104" s="17"/>
      <c r="W104" s="55" t="s">
        <v>81</v>
      </c>
      <c r="X104" s="11"/>
      <c r="Y104" s="18" t="s">
        <v>88</v>
      </c>
      <c r="Z104" s="2"/>
      <c r="AA104" s="2"/>
      <c r="AB104" s="2"/>
      <c r="AC104" s="59" t="s">
        <v>83</v>
      </c>
      <c r="AD104" s="2"/>
      <c r="AE104" s="5"/>
      <c r="AF104" s="2"/>
      <c r="AG104" s="5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3:43" s="109" customFormat="1" ht="15" thickBot="1">
      <c r="C105" s="2"/>
      <c r="D105" s="2"/>
      <c r="E105" s="3"/>
      <c r="F105" s="3"/>
      <c r="G105" s="2"/>
      <c r="H105" s="47"/>
      <c r="I105" s="48" t="s">
        <v>67</v>
      </c>
      <c r="J105" s="2"/>
      <c r="K105" s="5"/>
      <c r="L105" s="2"/>
      <c r="M105" s="2"/>
      <c r="N105" s="2"/>
      <c r="O105" s="2"/>
      <c r="P105" s="54" t="s">
        <v>78</v>
      </c>
      <c r="Q105" s="44"/>
      <c r="R105" s="41"/>
      <c r="S105" s="54" t="s">
        <v>78</v>
      </c>
      <c r="T105" s="19"/>
      <c r="U105" s="19"/>
      <c r="V105" s="19"/>
      <c r="W105" s="56"/>
      <c r="X105" s="11"/>
      <c r="Y105" s="20" t="s">
        <v>89</v>
      </c>
      <c r="Z105" s="2"/>
      <c r="AA105" s="2"/>
      <c r="AB105" s="2"/>
      <c r="AC105" s="60" t="s">
        <v>84</v>
      </c>
      <c r="AD105" s="2"/>
      <c r="AE105" s="5"/>
      <c r="AF105" s="2"/>
      <c r="AG105" s="5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3:43" s="109" customFormat="1">
      <c r="C106" s="2"/>
      <c r="D106" s="2"/>
      <c r="E106" s="3"/>
      <c r="F106" s="3"/>
      <c r="G106" s="2"/>
      <c r="H106" s="2"/>
      <c r="I106" s="2"/>
      <c r="J106" s="2"/>
      <c r="K106" s="5"/>
      <c r="L106" s="2"/>
      <c r="M106" s="2"/>
      <c r="N106" s="2"/>
      <c r="O106" s="2"/>
      <c r="P106" s="4"/>
      <c r="Q106" s="4"/>
      <c r="R106" s="4"/>
      <c r="S106" s="35"/>
      <c r="T106" s="2"/>
      <c r="U106" s="2"/>
      <c r="V106" s="2"/>
      <c r="W106" s="5"/>
      <c r="X106" s="4"/>
      <c r="Y106" s="5"/>
      <c r="Z106" s="2"/>
      <c r="AA106" s="2"/>
      <c r="AB106" s="2"/>
      <c r="AC106" s="2"/>
      <c r="AD106" s="2"/>
      <c r="AE106" s="5"/>
      <c r="AF106" s="2"/>
      <c r="AG106" s="5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3:43" s="109" customFormat="1" ht="15">
      <c r="C107" s="2"/>
      <c r="D107" s="2"/>
      <c r="E107" s="84" t="s">
        <v>40</v>
      </c>
      <c r="F107" s="85">
        <v>18</v>
      </c>
      <c r="G107" s="24" t="s">
        <v>41</v>
      </c>
      <c r="H107" s="51"/>
      <c r="I107" s="51"/>
      <c r="J107" s="23">
        <v>988.58</v>
      </c>
      <c r="K107" s="33">
        <f>(J107/100)*24.044</f>
        <v>237.69417519999999</v>
      </c>
      <c r="L107" s="27">
        <v>17.73</v>
      </c>
      <c r="M107" s="24">
        <f t="shared" ref="M107:M114" si="46">L107*H107</f>
        <v>0</v>
      </c>
      <c r="N107" s="33">
        <f t="shared" ref="N107:N114" si="47">(M107/100)*24.044</f>
        <v>0</v>
      </c>
      <c r="O107" s="33"/>
      <c r="P107" s="61">
        <f t="shared" ref="P107:P114" si="48">K107+N107</f>
        <v>237.69417519999999</v>
      </c>
      <c r="Q107" s="71"/>
      <c r="R107" s="61">
        <v>1505.59</v>
      </c>
      <c r="S107" s="61">
        <f>(R107/100)*24.044</f>
        <v>362.00405960000001</v>
      </c>
      <c r="T107" s="63">
        <v>8.58</v>
      </c>
      <c r="U107" s="63">
        <f t="shared" ref="U107:U114" si="49">T107*I107</f>
        <v>0</v>
      </c>
      <c r="V107" s="63"/>
      <c r="W107" s="61">
        <f t="shared" ref="W107:W114" si="50">(U107/100)*24.044</f>
        <v>0</v>
      </c>
      <c r="X107" s="69"/>
      <c r="Y107" s="65">
        <f t="shared" ref="Y107:Y114" si="51">P107+S107+W107</f>
        <v>599.69823480000002</v>
      </c>
      <c r="Z107" s="67">
        <v>2494.17</v>
      </c>
      <c r="AA107" s="67">
        <f t="shared" ref="AA107:AA114" si="52">Z107+M107+U107</f>
        <v>2494.17</v>
      </c>
      <c r="AB107" s="67"/>
      <c r="AC107" s="61">
        <f t="shared" ref="AC107:AC114" si="53">AA107-Y107</f>
        <v>1894.4717651999999</v>
      </c>
      <c r="AD107" s="2">
        <v>2494.17</v>
      </c>
      <c r="AE107" s="5">
        <f t="shared" ref="AE107:AE124" si="54">AD107-Z107</f>
        <v>0</v>
      </c>
      <c r="AF107" s="2">
        <f t="shared" ref="AF107:AF124" si="55">(AD107/100)*24.044</f>
        <v>599.69823480000002</v>
      </c>
      <c r="AG107" s="5">
        <f t="shared" ref="AG107:AG124" si="56">AF107-Y107</f>
        <v>0</v>
      </c>
      <c r="AH107" s="2">
        <f t="shared" ref="AH107:AH124" si="57">(AD107/100)*75.956</f>
        <v>1894.4717652000002</v>
      </c>
      <c r="AI107" s="5">
        <f t="shared" ref="AI107:AI124" si="58">AH107-AC107</f>
        <v>0</v>
      </c>
      <c r="AJ107" s="2"/>
      <c r="AK107" s="2"/>
      <c r="AL107" s="2"/>
      <c r="AM107" s="2"/>
      <c r="AN107" s="2"/>
      <c r="AO107" s="2"/>
      <c r="AP107" s="2"/>
      <c r="AQ107" s="2"/>
    </row>
    <row r="108" spans="3:43" s="109" customFormat="1" ht="15">
      <c r="C108" s="2"/>
      <c r="D108" s="2"/>
      <c r="E108" s="84" t="s">
        <v>40</v>
      </c>
      <c r="F108" s="85">
        <v>18</v>
      </c>
      <c r="G108" s="24" t="s">
        <v>61</v>
      </c>
      <c r="H108" s="51"/>
      <c r="I108" s="51"/>
      <c r="J108" s="23">
        <v>988.58</v>
      </c>
      <c r="K108" s="33">
        <f t="shared" ref="K108:K124" si="59">(J108/100)*24.044</f>
        <v>237.69417519999999</v>
      </c>
      <c r="L108" s="27">
        <v>17.73</v>
      </c>
      <c r="M108" s="24">
        <f t="shared" si="46"/>
        <v>0</v>
      </c>
      <c r="N108" s="33">
        <f t="shared" si="47"/>
        <v>0</v>
      </c>
      <c r="O108" s="33"/>
      <c r="P108" s="61">
        <f t="shared" si="48"/>
        <v>237.69417519999999</v>
      </c>
      <c r="Q108" s="71"/>
      <c r="R108" s="61">
        <v>1505.59</v>
      </c>
      <c r="S108" s="61">
        <f t="shared" ref="S108:S124" si="60">(R108/100)*24.044</f>
        <v>362.00405960000001</v>
      </c>
      <c r="T108" s="63">
        <v>8.58</v>
      </c>
      <c r="U108" s="63">
        <f t="shared" si="49"/>
        <v>0</v>
      </c>
      <c r="V108" s="63"/>
      <c r="W108" s="61">
        <f t="shared" si="50"/>
        <v>0</v>
      </c>
      <c r="X108" s="69"/>
      <c r="Y108" s="65">
        <f t="shared" si="51"/>
        <v>599.69823480000002</v>
      </c>
      <c r="Z108" s="67">
        <v>2494.17</v>
      </c>
      <c r="AA108" s="67">
        <f t="shared" si="52"/>
        <v>2494.17</v>
      </c>
      <c r="AB108" s="67"/>
      <c r="AC108" s="61">
        <f t="shared" si="53"/>
        <v>1894.4717651999999</v>
      </c>
      <c r="AD108" s="2">
        <v>2494.17</v>
      </c>
      <c r="AE108" s="5">
        <f t="shared" si="54"/>
        <v>0</v>
      </c>
      <c r="AF108" s="2">
        <f t="shared" si="55"/>
        <v>599.69823480000002</v>
      </c>
      <c r="AG108" s="5">
        <f t="shared" si="56"/>
        <v>0</v>
      </c>
      <c r="AH108" s="2">
        <f t="shared" si="57"/>
        <v>1894.4717652000002</v>
      </c>
      <c r="AI108" s="5">
        <f t="shared" si="58"/>
        <v>0</v>
      </c>
      <c r="AJ108" s="2"/>
      <c r="AK108" s="2"/>
      <c r="AL108" s="2"/>
      <c r="AM108" s="2"/>
      <c r="AN108" s="2"/>
      <c r="AO108" s="2"/>
      <c r="AP108" s="2"/>
      <c r="AQ108" s="2"/>
    </row>
    <row r="109" spans="3:43" s="109" customFormat="1" ht="15">
      <c r="C109" s="2"/>
      <c r="D109" s="2"/>
      <c r="E109" s="84" t="s">
        <v>40</v>
      </c>
      <c r="F109" s="85">
        <v>18</v>
      </c>
      <c r="G109" s="24" t="s">
        <v>42</v>
      </c>
      <c r="H109" s="51"/>
      <c r="I109" s="51"/>
      <c r="J109" s="23">
        <v>988.58</v>
      </c>
      <c r="K109" s="33">
        <f t="shared" si="59"/>
        <v>237.69417519999999</v>
      </c>
      <c r="L109" s="27">
        <v>17.73</v>
      </c>
      <c r="M109" s="24">
        <f t="shared" si="46"/>
        <v>0</v>
      </c>
      <c r="N109" s="33">
        <f t="shared" si="47"/>
        <v>0</v>
      </c>
      <c r="O109" s="33"/>
      <c r="P109" s="61">
        <f t="shared" si="48"/>
        <v>237.69417519999999</v>
      </c>
      <c r="Q109" s="71"/>
      <c r="R109" s="61">
        <v>1392.43</v>
      </c>
      <c r="S109" s="61">
        <f t="shared" si="60"/>
        <v>334.79586920000003</v>
      </c>
      <c r="T109" s="63">
        <v>8.58</v>
      </c>
      <c r="U109" s="63">
        <f t="shared" si="49"/>
        <v>0</v>
      </c>
      <c r="V109" s="63"/>
      <c r="W109" s="61">
        <f t="shared" si="50"/>
        <v>0</v>
      </c>
      <c r="X109" s="69"/>
      <c r="Y109" s="65">
        <f t="shared" si="51"/>
        <v>572.49004439999999</v>
      </c>
      <c r="Z109" s="67">
        <v>2381.0100000000002</v>
      </c>
      <c r="AA109" s="67">
        <f t="shared" si="52"/>
        <v>2381.0100000000002</v>
      </c>
      <c r="AB109" s="67"/>
      <c r="AC109" s="61">
        <f t="shared" si="53"/>
        <v>1808.5199556000002</v>
      </c>
      <c r="AD109" s="2">
        <v>2381.0100000000002</v>
      </c>
      <c r="AE109" s="5">
        <f t="shared" si="54"/>
        <v>0</v>
      </c>
      <c r="AF109" s="2">
        <f t="shared" si="55"/>
        <v>572.4900444000001</v>
      </c>
      <c r="AG109" s="5">
        <f t="shared" si="56"/>
        <v>0</v>
      </c>
      <c r="AH109" s="2">
        <f t="shared" si="57"/>
        <v>1808.5199556000002</v>
      </c>
      <c r="AI109" s="5">
        <f t="shared" si="58"/>
        <v>0</v>
      </c>
      <c r="AJ109" s="2"/>
      <c r="AK109" s="2"/>
      <c r="AL109" s="2"/>
      <c r="AM109" s="2"/>
      <c r="AN109" s="2"/>
      <c r="AO109" s="2"/>
      <c r="AP109" s="2"/>
      <c r="AQ109" s="2"/>
    </row>
    <row r="110" spans="3:43" s="109" customFormat="1" ht="15">
      <c r="C110" s="2"/>
      <c r="D110" s="2"/>
      <c r="E110" s="84" t="s">
        <v>40</v>
      </c>
      <c r="F110" s="85">
        <v>17</v>
      </c>
      <c r="G110" s="24" t="s">
        <v>43</v>
      </c>
      <c r="H110" s="51"/>
      <c r="I110" s="51"/>
      <c r="J110" s="23">
        <v>966.12</v>
      </c>
      <c r="K110" s="33">
        <f t="shared" si="59"/>
        <v>232.29389280000004</v>
      </c>
      <c r="L110" s="27">
        <v>17.73</v>
      </c>
      <c r="M110" s="24">
        <f t="shared" si="46"/>
        <v>0</v>
      </c>
      <c r="N110" s="33">
        <f t="shared" si="47"/>
        <v>0</v>
      </c>
      <c r="O110" s="33"/>
      <c r="P110" s="61">
        <f t="shared" si="48"/>
        <v>232.29389280000004</v>
      </c>
      <c r="Q110" s="71"/>
      <c r="R110" s="61">
        <v>1392.43</v>
      </c>
      <c r="S110" s="61">
        <f t="shared" si="60"/>
        <v>334.79586920000003</v>
      </c>
      <c r="T110" s="63">
        <v>8.58</v>
      </c>
      <c r="U110" s="63">
        <f t="shared" si="49"/>
        <v>0</v>
      </c>
      <c r="V110" s="63"/>
      <c r="W110" s="61">
        <f t="shared" si="50"/>
        <v>0</v>
      </c>
      <c r="X110" s="69"/>
      <c r="Y110" s="65">
        <f t="shared" si="51"/>
        <v>567.08976200000006</v>
      </c>
      <c r="Z110" s="67">
        <v>2358.5500000000002</v>
      </c>
      <c r="AA110" s="67">
        <f t="shared" si="52"/>
        <v>2358.5500000000002</v>
      </c>
      <c r="AB110" s="67"/>
      <c r="AC110" s="61">
        <f t="shared" si="53"/>
        <v>1791.4602380000001</v>
      </c>
      <c r="AD110" s="2">
        <v>2358.5500000000002</v>
      </c>
      <c r="AE110" s="5">
        <f t="shared" si="54"/>
        <v>0</v>
      </c>
      <c r="AF110" s="2">
        <f t="shared" si="55"/>
        <v>567.08976200000006</v>
      </c>
      <c r="AG110" s="5">
        <f t="shared" si="56"/>
        <v>0</v>
      </c>
      <c r="AH110" s="2">
        <f t="shared" si="57"/>
        <v>1791.4602380000003</v>
      </c>
      <c r="AI110" s="5">
        <f t="shared" si="58"/>
        <v>0</v>
      </c>
      <c r="AJ110" s="2"/>
      <c r="AK110" s="2"/>
      <c r="AL110" s="2"/>
      <c r="AM110" s="2"/>
      <c r="AN110" s="2"/>
      <c r="AO110" s="2"/>
      <c r="AP110" s="2"/>
      <c r="AQ110" s="2"/>
    </row>
    <row r="111" spans="3:43" s="109" customFormat="1" ht="15">
      <c r="C111" s="2"/>
      <c r="D111" s="2"/>
      <c r="E111" s="84" t="s">
        <v>40</v>
      </c>
      <c r="F111" s="85">
        <v>16</v>
      </c>
      <c r="G111" s="24" t="s">
        <v>75</v>
      </c>
      <c r="H111" s="51"/>
      <c r="I111" s="51"/>
      <c r="J111" s="23">
        <v>943.72</v>
      </c>
      <c r="K111" s="33">
        <f t="shared" ref="K111:K112" si="61">(J111/100)*24.044</f>
        <v>226.90803680000002</v>
      </c>
      <c r="L111" s="27">
        <v>17.73</v>
      </c>
      <c r="M111" s="24">
        <f>L111*H111</f>
        <v>0</v>
      </c>
      <c r="N111" s="33">
        <f>(M111/100)*24.044</f>
        <v>0</v>
      </c>
      <c r="O111" s="33"/>
      <c r="P111" s="61">
        <f>K111+N111</f>
        <v>226.90803680000002</v>
      </c>
      <c r="Q111" s="71"/>
      <c r="R111" s="61">
        <v>1392.43</v>
      </c>
      <c r="S111" s="61">
        <f t="shared" ref="S111:S112" si="62">(R111/100)*24.044</f>
        <v>334.79586920000003</v>
      </c>
      <c r="T111" s="63">
        <v>8.58</v>
      </c>
      <c r="U111" s="63">
        <f>T111*I111</f>
        <v>0</v>
      </c>
      <c r="V111" s="63"/>
      <c r="W111" s="61">
        <f t="shared" si="50"/>
        <v>0</v>
      </c>
      <c r="X111" s="69"/>
      <c r="Y111" s="65">
        <f>P111+S111+W111</f>
        <v>561.70390600000007</v>
      </c>
      <c r="Z111" s="67">
        <v>2336.15</v>
      </c>
      <c r="AA111" s="67">
        <f t="shared" ref="AA111" si="63">Z111+M111+U111</f>
        <v>2336.15</v>
      </c>
      <c r="AB111" s="67"/>
      <c r="AC111" s="61">
        <f t="shared" ref="AC111" si="64">AA111-Y111</f>
        <v>1774.4460939999999</v>
      </c>
      <c r="AD111" s="2">
        <v>2336.15</v>
      </c>
      <c r="AE111" s="5">
        <f t="shared" ref="AE111:AE112" si="65">AD111-Z111</f>
        <v>0</v>
      </c>
      <c r="AF111" s="2">
        <f t="shared" ref="AF111:AF112" si="66">(AD111/100)*24.044</f>
        <v>561.70390599999996</v>
      </c>
      <c r="AG111" s="5">
        <f t="shared" si="56"/>
        <v>0</v>
      </c>
      <c r="AH111" s="2">
        <f t="shared" ref="AH111:AH112" si="67">(AD111/100)*75.956</f>
        <v>1774.4460940000001</v>
      </c>
      <c r="AI111" s="5">
        <f t="shared" ref="AI111:AI112" si="68">AH111-AC111</f>
        <v>0</v>
      </c>
      <c r="AJ111" s="2"/>
      <c r="AK111" s="2"/>
      <c r="AL111" s="2"/>
      <c r="AM111" s="2"/>
      <c r="AN111" s="2"/>
      <c r="AO111" s="2"/>
      <c r="AP111" s="2"/>
      <c r="AQ111" s="2"/>
    </row>
    <row r="112" spans="3:43" s="109" customFormat="1" ht="15">
      <c r="C112" s="2"/>
      <c r="D112" s="2"/>
      <c r="E112" s="84" t="s">
        <v>40</v>
      </c>
      <c r="F112" s="85">
        <v>16</v>
      </c>
      <c r="G112" s="24" t="s">
        <v>62</v>
      </c>
      <c r="H112" s="51"/>
      <c r="I112" s="51"/>
      <c r="J112" s="23">
        <v>943.72</v>
      </c>
      <c r="K112" s="33">
        <f t="shared" si="61"/>
        <v>226.90803680000002</v>
      </c>
      <c r="L112" s="27">
        <v>17.73</v>
      </c>
      <c r="M112" s="24">
        <f>L112*H112</f>
        <v>0</v>
      </c>
      <c r="N112" s="33">
        <f t="shared" ref="N112" si="69">(M112/100)*24.044</f>
        <v>0</v>
      </c>
      <c r="O112" s="33"/>
      <c r="P112" s="61">
        <f t="shared" ref="P112" si="70">K112+N112</f>
        <v>226.90803680000002</v>
      </c>
      <c r="Q112" s="71"/>
      <c r="R112" s="61">
        <v>1392.43</v>
      </c>
      <c r="S112" s="61">
        <f t="shared" si="62"/>
        <v>334.79586920000003</v>
      </c>
      <c r="T112" s="63">
        <v>8.58</v>
      </c>
      <c r="U112" s="63">
        <f t="shared" ref="U112" si="71">T112*I112</f>
        <v>0</v>
      </c>
      <c r="V112" s="63"/>
      <c r="W112" s="61">
        <f t="shared" si="50"/>
        <v>0</v>
      </c>
      <c r="X112" s="69"/>
      <c r="Y112" s="65">
        <f t="shared" ref="Y112" si="72">P112+S112+W112</f>
        <v>561.70390600000007</v>
      </c>
      <c r="Z112" s="67">
        <v>2336.15</v>
      </c>
      <c r="AA112" s="67">
        <f>Z112+M112+U112</f>
        <v>2336.15</v>
      </c>
      <c r="AB112" s="67"/>
      <c r="AC112" s="61">
        <f>AA112-Y112</f>
        <v>1774.4460939999999</v>
      </c>
      <c r="AD112" s="2">
        <v>2336.15</v>
      </c>
      <c r="AE112" s="5">
        <f t="shared" si="65"/>
        <v>0</v>
      </c>
      <c r="AF112" s="2">
        <f t="shared" si="66"/>
        <v>561.70390599999996</v>
      </c>
      <c r="AG112" s="5">
        <f t="shared" si="56"/>
        <v>0</v>
      </c>
      <c r="AH112" s="2">
        <f t="shared" si="67"/>
        <v>1774.4460940000001</v>
      </c>
      <c r="AI112" s="5">
        <f t="shared" si="68"/>
        <v>0</v>
      </c>
      <c r="AJ112" s="2"/>
      <c r="AK112" s="2"/>
      <c r="AL112" s="2"/>
      <c r="AM112" s="2"/>
      <c r="AN112" s="2"/>
      <c r="AO112" s="2"/>
      <c r="AP112" s="2"/>
      <c r="AQ112" s="2"/>
    </row>
    <row r="113" spans="3:43" s="109" customFormat="1" ht="15">
      <c r="C113" s="2"/>
      <c r="D113" s="2"/>
      <c r="E113" s="84" t="s">
        <v>40</v>
      </c>
      <c r="F113" s="85">
        <v>16</v>
      </c>
      <c r="G113" s="24" t="s">
        <v>44</v>
      </c>
      <c r="H113" s="51"/>
      <c r="I113" s="51"/>
      <c r="J113" s="23">
        <v>943.72</v>
      </c>
      <c r="K113" s="33">
        <f t="shared" si="59"/>
        <v>226.90803680000002</v>
      </c>
      <c r="L113" s="27">
        <v>17.73</v>
      </c>
      <c r="M113" s="24">
        <f t="shared" si="46"/>
        <v>0</v>
      </c>
      <c r="N113" s="33">
        <f t="shared" si="47"/>
        <v>0</v>
      </c>
      <c r="O113" s="33"/>
      <c r="P113" s="61">
        <f t="shared" si="48"/>
        <v>226.90803680000002</v>
      </c>
      <c r="Q113" s="71"/>
      <c r="R113" s="61">
        <v>2028.02</v>
      </c>
      <c r="S113" s="61">
        <f t="shared" si="60"/>
        <v>487.61712880000005</v>
      </c>
      <c r="T113" s="63">
        <v>8.58</v>
      </c>
      <c r="U113" s="63">
        <f t="shared" si="49"/>
        <v>0</v>
      </c>
      <c r="V113" s="63"/>
      <c r="W113" s="61">
        <f t="shared" si="50"/>
        <v>0</v>
      </c>
      <c r="X113" s="69"/>
      <c r="Y113" s="65">
        <f t="shared" si="51"/>
        <v>714.52516560000004</v>
      </c>
      <c r="Z113" s="67">
        <v>2971.74</v>
      </c>
      <c r="AA113" s="67">
        <f t="shared" si="52"/>
        <v>2971.74</v>
      </c>
      <c r="AB113" s="67"/>
      <c r="AC113" s="61">
        <f t="shared" si="53"/>
        <v>2257.2148343999997</v>
      </c>
      <c r="AD113" s="2">
        <v>2971.74</v>
      </c>
      <c r="AE113" s="5">
        <f t="shared" si="54"/>
        <v>0</v>
      </c>
      <c r="AF113" s="2">
        <f t="shared" si="55"/>
        <v>714.52516559999992</v>
      </c>
      <c r="AG113" s="5">
        <f t="shared" si="56"/>
        <v>0</v>
      </c>
      <c r="AH113" s="2">
        <f t="shared" si="57"/>
        <v>2257.2148343999997</v>
      </c>
      <c r="AI113" s="5">
        <f t="shared" si="58"/>
        <v>0</v>
      </c>
      <c r="AJ113" s="2"/>
      <c r="AK113" s="2"/>
      <c r="AL113" s="2"/>
      <c r="AM113" s="2"/>
      <c r="AN113" s="2"/>
      <c r="AO113" s="2"/>
      <c r="AP113" s="2"/>
      <c r="AQ113" s="2"/>
    </row>
    <row r="114" spans="3:43" s="109" customFormat="1" ht="15">
      <c r="C114" s="2"/>
      <c r="D114" s="2"/>
      <c r="E114" s="84" t="s">
        <v>40</v>
      </c>
      <c r="F114" s="85">
        <v>16</v>
      </c>
      <c r="G114" s="24" t="s">
        <v>46</v>
      </c>
      <c r="H114" s="51"/>
      <c r="I114" s="51"/>
      <c r="J114" s="23">
        <v>943.72</v>
      </c>
      <c r="K114" s="33">
        <f t="shared" ref="K114" si="73">(J114/100)*24.044</f>
        <v>226.90803680000002</v>
      </c>
      <c r="L114" s="27">
        <v>17.73</v>
      </c>
      <c r="M114" s="24">
        <f t="shared" si="46"/>
        <v>0</v>
      </c>
      <c r="N114" s="33">
        <f t="shared" si="47"/>
        <v>0</v>
      </c>
      <c r="O114" s="33"/>
      <c r="P114" s="61">
        <f t="shared" si="48"/>
        <v>226.90803680000002</v>
      </c>
      <c r="Q114" s="71"/>
      <c r="R114" s="71">
        <v>992.45</v>
      </c>
      <c r="S114" s="61">
        <f t="shared" ref="S114" si="74">(R114/100)*24.044</f>
        <v>238.62467800000002</v>
      </c>
      <c r="T114" s="63">
        <v>8.58</v>
      </c>
      <c r="U114" s="63">
        <f t="shared" si="49"/>
        <v>0</v>
      </c>
      <c r="V114" s="63"/>
      <c r="W114" s="61">
        <f t="shared" si="50"/>
        <v>0</v>
      </c>
      <c r="X114" s="70"/>
      <c r="Y114" s="65">
        <f t="shared" si="51"/>
        <v>465.53271480000001</v>
      </c>
      <c r="Z114" s="67">
        <v>1936.17</v>
      </c>
      <c r="AA114" s="67">
        <f t="shared" si="52"/>
        <v>1936.17</v>
      </c>
      <c r="AB114" s="67"/>
      <c r="AC114" s="61">
        <f t="shared" si="53"/>
        <v>1470.6372852</v>
      </c>
      <c r="AD114" s="2">
        <v>1936.17</v>
      </c>
      <c r="AE114" s="5">
        <f t="shared" ref="AE114" si="75">AD114-Z114</f>
        <v>0</v>
      </c>
      <c r="AF114" s="2">
        <f t="shared" ref="AF114" si="76">(AD114/100)*24.044</f>
        <v>465.53271480000001</v>
      </c>
      <c r="AG114" s="5">
        <f t="shared" si="56"/>
        <v>0</v>
      </c>
      <c r="AH114" s="2">
        <f t="shared" ref="AH114" si="77">(AD114/100)*75.956</f>
        <v>1470.6372852</v>
      </c>
      <c r="AI114" s="5">
        <f t="shared" ref="AI114" si="78">AH114-AC114</f>
        <v>0</v>
      </c>
      <c r="AJ114" s="2"/>
      <c r="AK114" s="2"/>
      <c r="AL114" s="2"/>
      <c r="AM114" s="2"/>
      <c r="AN114" s="2"/>
      <c r="AO114" s="2"/>
      <c r="AP114" s="2"/>
      <c r="AQ114" s="2"/>
    </row>
    <row r="115" spans="3:43" s="109" customFormat="1" ht="15">
      <c r="C115" s="2"/>
      <c r="D115" s="2"/>
      <c r="E115" s="84" t="s">
        <v>40</v>
      </c>
      <c r="F115" s="85">
        <v>16</v>
      </c>
      <c r="G115" s="24" t="s">
        <v>45</v>
      </c>
      <c r="H115" s="51"/>
      <c r="I115" s="51"/>
      <c r="J115" s="23">
        <v>943.72</v>
      </c>
      <c r="K115" s="33">
        <f t="shared" si="59"/>
        <v>226.90803680000002</v>
      </c>
      <c r="L115" s="27">
        <v>17.73</v>
      </c>
      <c r="M115" s="24">
        <f t="shared" ref="M115:M124" si="79">L115*H115</f>
        <v>0</v>
      </c>
      <c r="N115" s="33">
        <f t="shared" ref="N115:N124" si="80">(M115/100)*24.044</f>
        <v>0</v>
      </c>
      <c r="O115" s="33"/>
      <c r="P115" s="61">
        <f t="shared" ref="P115:P124" si="81">K115+N115</f>
        <v>226.90803680000002</v>
      </c>
      <c r="Q115" s="71"/>
      <c r="R115" s="71">
        <v>782.08</v>
      </c>
      <c r="S115" s="61">
        <f t="shared" si="60"/>
        <v>188.0433152</v>
      </c>
      <c r="T115" s="63">
        <v>8.58</v>
      </c>
      <c r="U115" s="63">
        <f t="shared" ref="U115:U124" si="82">T115*I115</f>
        <v>0</v>
      </c>
      <c r="V115" s="63"/>
      <c r="W115" s="61">
        <f t="shared" ref="W115:W124" si="83">(U115/100)*24.044</f>
        <v>0</v>
      </c>
      <c r="X115" s="70"/>
      <c r="Y115" s="65">
        <f t="shared" ref="Y115:Y124" si="84">P115+S115+W115</f>
        <v>414.95135200000004</v>
      </c>
      <c r="Z115" s="67">
        <v>1725.8000000000002</v>
      </c>
      <c r="AA115" s="67">
        <f t="shared" ref="AA115:AA124" si="85">Z115+M115+U115</f>
        <v>1725.8000000000002</v>
      </c>
      <c r="AB115" s="67"/>
      <c r="AC115" s="61">
        <f t="shared" ref="AC115:AC124" si="86">AA115-Y115</f>
        <v>1310.8486480000001</v>
      </c>
      <c r="AD115" s="2">
        <v>1725.8000000000002</v>
      </c>
      <c r="AE115" s="5">
        <f t="shared" si="54"/>
        <v>0</v>
      </c>
      <c r="AF115" s="2">
        <f t="shared" si="55"/>
        <v>414.9513520000001</v>
      </c>
      <c r="AG115" s="5">
        <f t="shared" si="56"/>
        <v>0</v>
      </c>
      <c r="AH115" s="2">
        <f t="shared" si="57"/>
        <v>1310.8486480000004</v>
      </c>
      <c r="AI115" s="5">
        <f t="shared" si="58"/>
        <v>0</v>
      </c>
      <c r="AJ115" s="2"/>
      <c r="AK115" s="2"/>
      <c r="AL115" s="2"/>
      <c r="AM115" s="2"/>
      <c r="AN115" s="2"/>
      <c r="AO115" s="2"/>
      <c r="AP115" s="2"/>
      <c r="AQ115" s="2"/>
    </row>
    <row r="116" spans="3:43" s="109" customFormat="1" ht="15">
      <c r="C116" s="2"/>
      <c r="D116" s="2"/>
      <c r="E116" s="84" t="s">
        <v>40</v>
      </c>
      <c r="F116" s="85">
        <v>16</v>
      </c>
      <c r="G116" s="24" t="s">
        <v>47</v>
      </c>
      <c r="H116" s="51"/>
      <c r="I116" s="51"/>
      <c r="J116" s="23">
        <v>943.72</v>
      </c>
      <c r="K116" s="33">
        <f t="shared" si="59"/>
        <v>226.90803680000002</v>
      </c>
      <c r="L116" s="27">
        <v>17.73</v>
      </c>
      <c r="M116" s="24">
        <f t="shared" si="79"/>
        <v>0</v>
      </c>
      <c r="N116" s="33">
        <f t="shared" si="80"/>
        <v>0</v>
      </c>
      <c r="O116" s="33"/>
      <c r="P116" s="61">
        <f t="shared" si="81"/>
        <v>226.90803680000002</v>
      </c>
      <c r="Q116" s="71"/>
      <c r="R116" s="71">
        <v>782.08</v>
      </c>
      <c r="S116" s="61">
        <f t="shared" si="60"/>
        <v>188.0433152</v>
      </c>
      <c r="T116" s="63">
        <v>8.58</v>
      </c>
      <c r="U116" s="63">
        <f t="shared" si="82"/>
        <v>0</v>
      </c>
      <c r="V116" s="63"/>
      <c r="W116" s="61">
        <f t="shared" si="83"/>
        <v>0</v>
      </c>
      <c r="X116" s="70"/>
      <c r="Y116" s="65">
        <f t="shared" si="84"/>
        <v>414.95135200000004</v>
      </c>
      <c r="Z116" s="67">
        <v>1725.8000000000002</v>
      </c>
      <c r="AA116" s="67">
        <f t="shared" si="85"/>
        <v>1725.8000000000002</v>
      </c>
      <c r="AB116" s="67"/>
      <c r="AC116" s="61">
        <f t="shared" si="86"/>
        <v>1310.8486480000001</v>
      </c>
      <c r="AD116" s="2">
        <v>1725.8000000000002</v>
      </c>
      <c r="AE116" s="5">
        <f t="shared" si="54"/>
        <v>0</v>
      </c>
      <c r="AF116" s="2">
        <f t="shared" si="55"/>
        <v>414.9513520000001</v>
      </c>
      <c r="AG116" s="5">
        <f t="shared" si="56"/>
        <v>0</v>
      </c>
      <c r="AH116" s="2">
        <f t="shared" si="57"/>
        <v>1310.8486480000004</v>
      </c>
      <c r="AI116" s="5">
        <f t="shared" si="58"/>
        <v>0</v>
      </c>
      <c r="AJ116" s="2"/>
      <c r="AK116" s="2"/>
      <c r="AL116" s="2"/>
      <c r="AM116" s="2"/>
      <c r="AN116" s="2"/>
      <c r="AO116" s="2"/>
      <c r="AP116" s="2"/>
      <c r="AQ116" s="2"/>
    </row>
    <row r="117" spans="3:43" s="109" customFormat="1" ht="15">
      <c r="C117" s="2"/>
      <c r="D117" s="2"/>
      <c r="E117" s="84" t="s">
        <v>40</v>
      </c>
      <c r="F117" s="85">
        <v>16</v>
      </c>
      <c r="G117" s="24" t="s">
        <v>76</v>
      </c>
      <c r="H117" s="51"/>
      <c r="I117" s="51"/>
      <c r="J117" s="23">
        <v>943.72</v>
      </c>
      <c r="K117" s="33">
        <f t="shared" si="59"/>
        <v>226.90803680000002</v>
      </c>
      <c r="L117" s="27">
        <v>17.73</v>
      </c>
      <c r="M117" s="24">
        <f t="shared" si="79"/>
        <v>0</v>
      </c>
      <c r="N117" s="33">
        <f t="shared" si="80"/>
        <v>0</v>
      </c>
      <c r="O117" s="33"/>
      <c r="P117" s="61">
        <f t="shared" si="81"/>
        <v>226.90803680000002</v>
      </c>
      <c r="Q117" s="71"/>
      <c r="R117" s="71">
        <v>782.08</v>
      </c>
      <c r="S117" s="61">
        <f t="shared" si="60"/>
        <v>188.0433152</v>
      </c>
      <c r="T117" s="63">
        <v>8.58</v>
      </c>
      <c r="U117" s="63">
        <f t="shared" si="82"/>
        <v>0</v>
      </c>
      <c r="V117" s="63"/>
      <c r="W117" s="61">
        <f t="shared" si="83"/>
        <v>0</v>
      </c>
      <c r="X117" s="70"/>
      <c r="Y117" s="65">
        <f t="shared" si="84"/>
        <v>414.95135200000004</v>
      </c>
      <c r="Z117" s="67">
        <v>1725.8000000000002</v>
      </c>
      <c r="AA117" s="67">
        <f t="shared" si="85"/>
        <v>1725.8000000000002</v>
      </c>
      <c r="AB117" s="67"/>
      <c r="AC117" s="61">
        <f t="shared" si="86"/>
        <v>1310.8486480000001</v>
      </c>
      <c r="AD117" s="2">
        <v>1725.8000000000002</v>
      </c>
      <c r="AE117" s="5">
        <f t="shared" si="54"/>
        <v>0</v>
      </c>
      <c r="AF117" s="2">
        <f t="shared" si="55"/>
        <v>414.9513520000001</v>
      </c>
      <c r="AG117" s="5">
        <f t="shared" si="56"/>
        <v>0</v>
      </c>
      <c r="AH117" s="2">
        <f t="shared" si="57"/>
        <v>1310.8486480000004</v>
      </c>
      <c r="AI117" s="5">
        <f t="shared" si="58"/>
        <v>0</v>
      </c>
      <c r="AJ117" s="2"/>
      <c r="AK117" s="2"/>
      <c r="AL117" s="2"/>
      <c r="AM117" s="2"/>
      <c r="AN117" s="2"/>
      <c r="AO117" s="2"/>
      <c r="AP117" s="2"/>
      <c r="AQ117" s="2"/>
    </row>
    <row r="118" spans="3:43" s="109" customFormat="1" ht="15">
      <c r="C118" s="2"/>
      <c r="D118" s="2"/>
      <c r="E118" s="84" t="s">
        <v>40</v>
      </c>
      <c r="F118" s="85">
        <v>16</v>
      </c>
      <c r="G118" s="24" t="s">
        <v>48</v>
      </c>
      <c r="H118" s="51"/>
      <c r="I118" s="51"/>
      <c r="J118" s="23">
        <v>943.72</v>
      </c>
      <c r="K118" s="33">
        <f t="shared" si="59"/>
        <v>226.90803680000002</v>
      </c>
      <c r="L118" s="27">
        <v>17.73</v>
      </c>
      <c r="M118" s="24">
        <f t="shared" si="79"/>
        <v>0</v>
      </c>
      <c r="N118" s="33">
        <f t="shared" si="80"/>
        <v>0</v>
      </c>
      <c r="O118" s="33"/>
      <c r="P118" s="61">
        <f t="shared" si="81"/>
        <v>226.90803680000002</v>
      </c>
      <c r="Q118" s="71"/>
      <c r="R118" s="71">
        <v>782.08</v>
      </c>
      <c r="S118" s="61">
        <f t="shared" si="60"/>
        <v>188.0433152</v>
      </c>
      <c r="T118" s="63">
        <v>8.58</v>
      </c>
      <c r="U118" s="63">
        <f t="shared" si="82"/>
        <v>0</v>
      </c>
      <c r="V118" s="63"/>
      <c r="W118" s="61">
        <f t="shared" si="83"/>
        <v>0</v>
      </c>
      <c r="X118" s="70"/>
      <c r="Y118" s="65">
        <f t="shared" si="84"/>
        <v>414.95135200000004</v>
      </c>
      <c r="Z118" s="67">
        <v>1725.8000000000002</v>
      </c>
      <c r="AA118" s="67">
        <f t="shared" si="85"/>
        <v>1725.8000000000002</v>
      </c>
      <c r="AB118" s="67"/>
      <c r="AC118" s="61">
        <f t="shared" si="86"/>
        <v>1310.8486480000001</v>
      </c>
      <c r="AD118" s="2">
        <v>1725.8000000000002</v>
      </c>
      <c r="AE118" s="5">
        <f t="shared" si="54"/>
        <v>0</v>
      </c>
      <c r="AF118" s="2">
        <f t="shared" si="55"/>
        <v>414.9513520000001</v>
      </c>
      <c r="AG118" s="5">
        <f t="shared" si="56"/>
        <v>0</v>
      </c>
      <c r="AH118" s="2">
        <f t="shared" si="57"/>
        <v>1310.8486480000004</v>
      </c>
      <c r="AI118" s="5">
        <f t="shared" si="58"/>
        <v>0</v>
      </c>
      <c r="AJ118" s="2"/>
      <c r="AK118" s="2"/>
      <c r="AL118" s="2"/>
      <c r="AM118" s="2"/>
      <c r="AN118" s="2"/>
      <c r="AO118" s="2"/>
      <c r="AP118" s="2"/>
      <c r="AQ118" s="2"/>
    </row>
    <row r="119" spans="3:43" s="109" customFormat="1" ht="15">
      <c r="C119" s="2"/>
      <c r="D119" s="2"/>
      <c r="E119" s="84" t="s">
        <v>40</v>
      </c>
      <c r="F119" s="85">
        <v>16</v>
      </c>
      <c r="G119" s="24" t="s">
        <v>49</v>
      </c>
      <c r="H119" s="51"/>
      <c r="I119" s="51"/>
      <c r="J119" s="23">
        <v>943.72</v>
      </c>
      <c r="K119" s="33">
        <f t="shared" si="59"/>
        <v>226.90803680000002</v>
      </c>
      <c r="L119" s="27">
        <v>17.73</v>
      </c>
      <c r="M119" s="24">
        <f t="shared" si="79"/>
        <v>0</v>
      </c>
      <c r="N119" s="33">
        <f t="shared" si="80"/>
        <v>0</v>
      </c>
      <c r="O119" s="33"/>
      <c r="P119" s="61">
        <f t="shared" si="81"/>
        <v>226.90803680000002</v>
      </c>
      <c r="Q119" s="71"/>
      <c r="R119" s="71">
        <v>782.08</v>
      </c>
      <c r="S119" s="61">
        <f t="shared" si="60"/>
        <v>188.0433152</v>
      </c>
      <c r="T119" s="63">
        <v>8.58</v>
      </c>
      <c r="U119" s="63">
        <f t="shared" si="82"/>
        <v>0</v>
      </c>
      <c r="V119" s="63"/>
      <c r="W119" s="61">
        <f t="shared" si="83"/>
        <v>0</v>
      </c>
      <c r="X119" s="70"/>
      <c r="Y119" s="65">
        <f t="shared" si="84"/>
        <v>414.95135200000004</v>
      </c>
      <c r="Z119" s="67">
        <v>1725.8000000000002</v>
      </c>
      <c r="AA119" s="67">
        <f t="shared" si="85"/>
        <v>1725.8000000000002</v>
      </c>
      <c r="AB119" s="67"/>
      <c r="AC119" s="61">
        <f t="shared" si="86"/>
        <v>1310.8486480000001</v>
      </c>
      <c r="AD119" s="2">
        <v>1725.8000000000002</v>
      </c>
      <c r="AE119" s="5">
        <f t="shared" si="54"/>
        <v>0</v>
      </c>
      <c r="AF119" s="2">
        <f t="shared" si="55"/>
        <v>414.9513520000001</v>
      </c>
      <c r="AG119" s="5">
        <f t="shared" si="56"/>
        <v>0</v>
      </c>
      <c r="AH119" s="2">
        <f t="shared" si="57"/>
        <v>1310.8486480000004</v>
      </c>
      <c r="AI119" s="5">
        <f t="shared" si="58"/>
        <v>0</v>
      </c>
      <c r="AJ119" s="2"/>
      <c r="AK119" s="2"/>
      <c r="AL119" s="2"/>
      <c r="AM119" s="2"/>
      <c r="AN119" s="2"/>
      <c r="AO119" s="2"/>
      <c r="AP119" s="2"/>
      <c r="AQ119" s="2"/>
    </row>
    <row r="120" spans="3:43" s="109" customFormat="1" ht="15">
      <c r="C120" s="2"/>
      <c r="D120" s="2"/>
      <c r="E120" s="84" t="s">
        <v>40</v>
      </c>
      <c r="F120" s="85">
        <v>16</v>
      </c>
      <c r="G120" s="24" t="s">
        <v>50</v>
      </c>
      <c r="H120" s="51"/>
      <c r="I120" s="51"/>
      <c r="J120" s="23">
        <v>943.72</v>
      </c>
      <c r="K120" s="33">
        <f t="shared" si="59"/>
        <v>226.90803680000002</v>
      </c>
      <c r="L120" s="27">
        <v>17.73</v>
      </c>
      <c r="M120" s="24">
        <f t="shared" si="79"/>
        <v>0</v>
      </c>
      <c r="N120" s="33">
        <f t="shared" si="80"/>
        <v>0</v>
      </c>
      <c r="O120" s="33"/>
      <c r="P120" s="61">
        <f t="shared" si="81"/>
        <v>226.90803680000002</v>
      </c>
      <c r="Q120" s="71"/>
      <c r="R120" s="71">
        <v>782.08</v>
      </c>
      <c r="S120" s="61">
        <f t="shared" si="60"/>
        <v>188.0433152</v>
      </c>
      <c r="T120" s="63">
        <v>8.58</v>
      </c>
      <c r="U120" s="63">
        <f t="shared" si="82"/>
        <v>0</v>
      </c>
      <c r="V120" s="63"/>
      <c r="W120" s="61">
        <f t="shared" si="83"/>
        <v>0</v>
      </c>
      <c r="X120" s="70"/>
      <c r="Y120" s="65">
        <f t="shared" si="84"/>
        <v>414.95135200000004</v>
      </c>
      <c r="Z120" s="67">
        <v>1725.8000000000002</v>
      </c>
      <c r="AA120" s="67">
        <f t="shared" si="85"/>
        <v>1725.8000000000002</v>
      </c>
      <c r="AB120" s="67"/>
      <c r="AC120" s="61">
        <f t="shared" si="86"/>
        <v>1310.8486480000001</v>
      </c>
      <c r="AD120" s="2">
        <v>1725.8000000000002</v>
      </c>
      <c r="AE120" s="5">
        <f t="shared" si="54"/>
        <v>0</v>
      </c>
      <c r="AF120" s="2">
        <f t="shared" si="55"/>
        <v>414.9513520000001</v>
      </c>
      <c r="AG120" s="5">
        <f t="shared" si="56"/>
        <v>0</v>
      </c>
      <c r="AH120" s="2">
        <f t="shared" si="57"/>
        <v>1310.8486480000004</v>
      </c>
      <c r="AI120" s="5">
        <f t="shared" si="58"/>
        <v>0</v>
      </c>
      <c r="AJ120" s="2"/>
      <c r="AK120" s="2"/>
      <c r="AL120" s="2"/>
      <c r="AM120" s="2"/>
      <c r="AN120" s="2"/>
      <c r="AO120" s="2"/>
      <c r="AP120" s="2"/>
      <c r="AQ120" s="2"/>
    </row>
    <row r="121" spans="3:43" s="109" customFormat="1" ht="15">
      <c r="C121" s="2"/>
      <c r="D121" s="2"/>
      <c r="E121" s="84" t="s">
        <v>40</v>
      </c>
      <c r="F121" s="85">
        <v>16</v>
      </c>
      <c r="G121" s="24" t="s">
        <v>51</v>
      </c>
      <c r="H121" s="51"/>
      <c r="I121" s="51"/>
      <c r="J121" s="23">
        <v>943.72</v>
      </c>
      <c r="K121" s="33">
        <f t="shared" si="59"/>
        <v>226.90803680000002</v>
      </c>
      <c r="L121" s="27">
        <v>17.73</v>
      </c>
      <c r="M121" s="24">
        <f t="shared" si="79"/>
        <v>0</v>
      </c>
      <c r="N121" s="33">
        <f t="shared" si="80"/>
        <v>0</v>
      </c>
      <c r="O121" s="33"/>
      <c r="P121" s="61">
        <f t="shared" si="81"/>
        <v>226.90803680000002</v>
      </c>
      <c r="Q121" s="71"/>
      <c r="R121" s="71">
        <v>782.08</v>
      </c>
      <c r="S121" s="61">
        <f t="shared" si="60"/>
        <v>188.0433152</v>
      </c>
      <c r="T121" s="63">
        <v>8.58</v>
      </c>
      <c r="U121" s="63">
        <f t="shared" si="82"/>
        <v>0</v>
      </c>
      <c r="V121" s="63"/>
      <c r="W121" s="61">
        <f t="shared" si="83"/>
        <v>0</v>
      </c>
      <c r="X121" s="70"/>
      <c r="Y121" s="65">
        <f t="shared" si="84"/>
        <v>414.95135200000004</v>
      </c>
      <c r="Z121" s="67">
        <v>1725.8000000000002</v>
      </c>
      <c r="AA121" s="67">
        <f t="shared" si="85"/>
        <v>1725.8000000000002</v>
      </c>
      <c r="AB121" s="67"/>
      <c r="AC121" s="61">
        <f t="shared" si="86"/>
        <v>1310.8486480000001</v>
      </c>
      <c r="AD121" s="2">
        <v>1725.8000000000002</v>
      </c>
      <c r="AE121" s="5">
        <f t="shared" si="54"/>
        <v>0</v>
      </c>
      <c r="AF121" s="2">
        <f t="shared" si="55"/>
        <v>414.9513520000001</v>
      </c>
      <c r="AG121" s="5">
        <f t="shared" si="56"/>
        <v>0</v>
      </c>
      <c r="AH121" s="2">
        <f t="shared" si="57"/>
        <v>1310.8486480000004</v>
      </c>
      <c r="AI121" s="5">
        <f t="shared" si="58"/>
        <v>0</v>
      </c>
      <c r="AJ121" s="2"/>
      <c r="AK121" s="2"/>
      <c r="AL121" s="2"/>
      <c r="AM121" s="2"/>
      <c r="AN121" s="2"/>
      <c r="AO121" s="2"/>
      <c r="AP121" s="2"/>
      <c r="AQ121" s="2"/>
    </row>
    <row r="122" spans="3:43" s="109" customFormat="1" ht="15">
      <c r="C122" s="2"/>
      <c r="D122" s="2"/>
      <c r="E122" s="84" t="s">
        <v>40</v>
      </c>
      <c r="F122" s="85">
        <v>16</v>
      </c>
      <c r="G122" s="24" t="s">
        <v>52</v>
      </c>
      <c r="H122" s="51"/>
      <c r="I122" s="51"/>
      <c r="J122" s="23">
        <v>943.72</v>
      </c>
      <c r="K122" s="33">
        <f t="shared" si="59"/>
        <v>226.90803680000002</v>
      </c>
      <c r="L122" s="27">
        <v>17.73</v>
      </c>
      <c r="M122" s="24">
        <f t="shared" si="79"/>
        <v>0</v>
      </c>
      <c r="N122" s="33">
        <f t="shared" si="80"/>
        <v>0</v>
      </c>
      <c r="O122" s="33"/>
      <c r="P122" s="61">
        <f t="shared" si="81"/>
        <v>226.90803680000002</v>
      </c>
      <c r="Q122" s="71"/>
      <c r="R122" s="71">
        <v>782.08</v>
      </c>
      <c r="S122" s="61">
        <f t="shared" si="60"/>
        <v>188.0433152</v>
      </c>
      <c r="T122" s="63">
        <v>8.58</v>
      </c>
      <c r="U122" s="63">
        <f t="shared" si="82"/>
        <v>0</v>
      </c>
      <c r="V122" s="63"/>
      <c r="W122" s="61">
        <f t="shared" si="83"/>
        <v>0</v>
      </c>
      <c r="X122" s="70"/>
      <c r="Y122" s="65">
        <f t="shared" si="84"/>
        <v>414.95135200000004</v>
      </c>
      <c r="Z122" s="67">
        <v>1725.8000000000002</v>
      </c>
      <c r="AA122" s="67">
        <f t="shared" si="85"/>
        <v>1725.8000000000002</v>
      </c>
      <c r="AB122" s="67"/>
      <c r="AC122" s="61">
        <f t="shared" si="86"/>
        <v>1310.8486480000001</v>
      </c>
      <c r="AD122" s="2">
        <v>1725.8000000000002</v>
      </c>
      <c r="AE122" s="5">
        <f t="shared" si="54"/>
        <v>0</v>
      </c>
      <c r="AF122" s="2">
        <f t="shared" si="55"/>
        <v>414.9513520000001</v>
      </c>
      <c r="AG122" s="5">
        <f t="shared" si="56"/>
        <v>0</v>
      </c>
      <c r="AH122" s="2">
        <f t="shared" si="57"/>
        <v>1310.8486480000004</v>
      </c>
      <c r="AI122" s="5">
        <f t="shared" si="58"/>
        <v>0</v>
      </c>
      <c r="AJ122" s="2"/>
      <c r="AK122" s="2"/>
      <c r="AL122" s="2"/>
      <c r="AM122" s="2"/>
      <c r="AN122" s="2"/>
      <c r="AO122" s="2"/>
      <c r="AP122" s="2"/>
      <c r="AQ122" s="2"/>
    </row>
    <row r="123" spans="3:43" s="109" customFormat="1" ht="15">
      <c r="C123" s="2"/>
      <c r="D123" s="2"/>
      <c r="E123" s="84" t="s">
        <v>40</v>
      </c>
      <c r="F123" s="85">
        <v>14</v>
      </c>
      <c r="G123" s="24" t="s">
        <v>53</v>
      </c>
      <c r="H123" s="51"/>
      <c r="I123" s="51"/>
      <c r="J123" s="25">
        <v>1571.58</v>
      </c>
      <c r="K123" s="33">
        <f t="shared" si="59"/>
        <v>377.8706952</v>
      </c>
      <c r="L123" s="27">
        <v>17.73</v>
      </c>
      <c r="M123" s="24">
        <f t="shared" si="79"/>
        <v>0</v>
      </c>
      <c r="N123" s="33">
        <f t="shared" si="80"/>
        <v>0</v>
      </c>
      <c r="O123" s="33"/>
      <c r="P123" s="61">
        <f t="shared" si="81"/>
        <v>377.8706952</v>
      </c>
      <c r="Q123" s="61"/>
      <c r="R123" s="71">
        <v>0</v>
      </c>
      <c r="S123" s="61">
        <f t="shared" si="60"/>
        <v>0</v>
      </c>
      <c r="T123" s="63">
        <v>8.58</v>
      </c>
      <c r="U123" s="63">
        <f t="shared" si="82"/>
        <v>0</v>
      </c>
      <c r="V123" s="63"/>
      <c r="W123" s="61">
        <f t="shared" si="83"/>
        <v>0</v>
      </c>
      <c r="X123" s="70"/>
      <c r="Y123" s="65">
        <f t="shared" si="84"/>
        <v>377.8706952</v>
      </c>
      <c r="Z123" s="67">
        <v>1571.58</v>
      </c>
      <c r="AA123" s="67">
        <f t="shared" si="85"/>
        <v>1571.58</v>
      </c>
      <c r="AB123" s="67"/>
      <c r="AC123" s="61">
        <f t="shared" si="86"/>
        <v>1193.7093047999999</v>
      </c>
      <c r="AD123" s="2">
        <v>1571.58</v>
      </c>
      <c r="AE123" s="5">
        <f t="shared" si="54"/>
        <v>0</v>
      </c>
      <c r="AF123" s="2">
        <f t="shared" si="55"/>
        <v>377.8706952</v>
      </c>
      <c r="AG123" s="5">
        <f t="shared" si="56"/>
        <v>0</v>
      </c>
      <c r="AH123" s="2">
        <f t="shared" si="57"/>
        <v>1193.7093047999999</v>
      </c>
      <c r="AI123" s="5">
        <f t="shared" si="58"/>
        <v>0</v>
      </c>
      <c r="AJ123" s="2"/>
      <c r="AK123" s="2"/>
      <c r="AL123" s="2"/>
      <c r="AM123" s="2"/>
      <c r="AN123" s="2"/>
      <c r="AO123" s="2"/>
      <c r="AP123" s="2"/>
      <c r="AQ123" s="2"/>
    </row>
    <row r="124" spans="3:43" s="109" customFormat="1" ht="15">
      <c r="C124" s="2"/>
      <c r="D124" s="2"/>
      <c r="E124" s="84" t="s">
        <v>40</v>
      </c>
      <c r="F124" s="85">
        <v>14</v>
      </c>
      <c r="G124" s="24" t="s">
        <v>54</v>
      </c>
      <c r="H124" s="51"/>
      <c r="I124" s="51"/>
      <c r="J124" s="25">
        <v>1571.58</v>
      </c>
      <c r="K124" s="33">
        <f t="shared" si="59"/>
        <v>377.8706952</v>
      </c>
      <c r="L124" s="27">
        <v>17.73</v>
      </c>
      <c r="M124" s="24">
        <f t="shared" si="79"/>
        <v>0</v>
      </c>
      <c r="N124" s="33">
        <f t="shared" si="80"/>
        <v>0</v>
      </c>
      <c r="O124" s="33"/>
      <c r="P124" s="61">
        <f t="shared" si="81"/>
        <v>377.8706952</v>
      </c>
      <c r="Q124" s="61"/>
      <c r="R124" s="71">
        <v>0</v>
      </c>
      <c r="S124" s="61">
        <f t="shared" si="60"/>
        <v>0</v>
      </c>
      <c r="T124" s="63">
        <v>8.58</v>
      </c>
      <c r="U124" s="63">
        <f t="shared" si="82"/>
        <v>0</v>
      </c>
      <c r="V124" s="63"/>
      <c r="W124" s="61">
        <f t="shared" si="83"/>
        <v>0</v>
      </c>
      <c r="X124" s="70"/>
      <c r="Y124" s="65">
        <f t="shared" si="84"/>
        <v>377.8706952</v>
      </c>
      <c r="Z124" s="67">
        <v>1571.58</v>
      </c>
      <c r="AA124" s="67">
        <f t="shared" si="85"/>
        <v>1571.58</v>
      </c>
      <c r="AB124" s="67"/>
      <c r="AC124" s="61">
        <f t="shared" si="86"/>
        <v>1193.7093047999999</v>
      </c>
      <c r="AD124" s="2">
        <v>1571.58</v>
      </c>
      <c r="AE124" s="5">
        <f t="shared" si="54"/>
        <v>0</v>
      </c>
      <c r="AF124" s="2">
        <f t="shared" si="55"/>
        <v>377.8706952</v>
      </c>
      <c r="AG124" s="5">
        <f t="shared" si="56"/>
        <v>0</v>
      </c>
      <c r="AH124" s="2">
        <f t="shared" si="57"/>
        <v>1193.7093047999999</v>
      </c>
      <c r="AI124" s="5">
        <f t="shared" si="58"/>
        <v>0</v>
      </c>
      <c r="AJ124" s="2"/>
      <c r="AK124" s="2"/>
      <c r="AL124" s="2"/>
      <c r="AM124" s="2"/>
      <c r="AN124" s="2"/>
      <c r="AO124" s="2"/>
      <c r="AP124" s="2"/>
      <c r="AQ124" s="2"/>
    </row>
    <row r="125" spans="3:43" s="109" customFormat="1" ht="15">
      <c r="C125" s="2"/>
      <c r="D125" s="2"/>
      <c r="E125" s="98"/>
      <c r="F125" s="99"/>
      <c r="G125" s="100"/>
      <c r="H125" s="110"/>
      <c r="I125" s="110"/>
      <c r="J125" s="26"/>
      <c r="K125" s="101"/>
      <c r="L125" s="108"/>
      <c r="M125" s="100"/>
      <c r="N125" s="101"/>
      <c r="O125" s="101"/>
      <c r="P125" s="102"/>
      <c r="Q125" s="102"/>
      <c r="R125" s="107"/>
      <c r="S125" s="102"/>
      <c r="T125" s="104"/>
      <c r="U125" s="104"/>
      <c r="V125" s="104"/>
      <c r="W125" s="102"/>
      <c r="X125" s="70"/>
      <c r="Y125" s="105"/>
      <c r="Z125" s="67"/>
      <c r="AA125" s="67"/>
      <c r="AB125" s="67"/>
      <c r="AC125" s="102"/>
      <c r="AD125" s="2"/>
      <c r="AE125" s="5"/>
      <c r="AF125" s="2"/>
      <c r="AG125" s="5"/>
      <c r="AH125" s="2"/>
      <c r="AI125" s="5"/>
      <c r="AJ125" s="2"/>
      <c r="AK125" s="2"/>
      <c r="AL125" s="2"/>
      <c r="AM125" s="2"/>
      <c r="AN125" s="2"/>
      <c r="AO125" s="2"/>
      <c r="AP125" s="2"/>
      <c r="AQ125" s="2"/>
    </row>
    <row r="126" spans="3:43" s="109" customFormat="1" ht="15">
      <c r="C126" s="2"/>
      <c r="D126" s="2"/>
      <c r="E126" s="98"/>
      <c r="F126" s="99"/>
      <c r="G126" s="100"/>
      <c r="H126" s="110"/>
      <c r="I126" s="110"/>
      <c r="J126" s="26"/>
      <c r="K126" s="101"/>
      <c r="L126" s="108"/>
      <c r="M126" s="100"/>
      <c r="N126" s="101"/>
      <c r="O126" s="101"/>
      <c r="P126" s="102"/>
      <c r="Q126" s="102"/>
      <c r="R126" s="107"/>
      <c r="S126" s="102"/>
      <c r="T126" s="104"/>
      <c r="U126" s="104"/>
      <c r="V126" s="104"/>
      <c r="W126" s="102"/>
      <c r="X126" s="70"/>
      <c r="Y126" s="105"/>
      <c r="Z126" s="67"/>
      <c r="AA126" s="67"/>
      <c r="AB126" s="67"/>
      <c r="AC126" s="102"/>
      <c r="AD126" s="2"/>
      <c r="AE126" s="5"/>
      <c r="AF126" s="2"/>
      <c r="AG126" s="5"/>
      <c r="AH126" s="2"/>
      <c r="AI126" s="5"/>
      <c r="AJ126" s="2"/>
      <c r="AK126" s="2"/>
      <c r="AL126" s="2"/>
      <c r="AM126" s="2"/>
      <c r="AN126" s="2"/>
      <c r="AO126" s="2"/>
      <c r="AP126" s="2"/>
      <c r="AQ126" s="2"/>
    </row>
    <row r="127" spans="3:43" s="109" customFormat="1" ht="15">
      <c r="C127" s="2"/>
      <c r="D127" s="2"/>
      <c r="E127" s="98"/>
      <c r="F127" s="99"/>
      <c r="G127" s="100"/>
      <c r="H127" s="110"/>
      <c r="I127" s="110"/>
      <c r="J127" s="26"/>
      <c r="K127" s="101"/>
      <c r="L127" s="108"/>
      <c r="M127" s="100"/>
      <c r="N127" s="101"/>
      <c r="O127" s="101"/>
      <c r="P127" s="102"/>
      <c r="Q127" s="102"/>
      <c r="R127" s="107"/>
      <c r="S127" s="102"/>
      <c r="T127" s="104"/>
      <c r="U127" s="104"/>
      <c r="V127" s="104"/>
      <c r="W127" s="102"/>
      <c r="X127" s="70"/>
      <c r="Y127" s="105"/>
      <c r="Z127" s="67"/>
      <c r="AA127" s="67"/>
      <c r="AB127" s="67"/>
      <c r="AC127" s="102"/>
      <c r="AD127" s="2"/>
      <c r="AE127" s="5"/>
      <c r="AF127" s="2"/>
      <c r="AG127" s="5"/>
      <c r="AH127" s="2"/>
      <c r="AI127" s="5"/>
      <c r="AJ127" s="2"/>
      <c r="AK127" s="2"/>
      <c r="AL127" s="2"/>
      <c r="AM127" s="2"/>
      <c r="AN127" s="2"/>
      <c r="AO127" s="2"/>
      <c r="AP127" s="2"/>
      <c r="AQ127" s="2"/>
    </row>
    <row r="128" spans="3:43" s="109" customFormat="1" ht="15">
      <c r="C128" s="2"/>
      <c r="D128" s="2"/>
      <c r="E128" s="21"/>
      <c r="F128" s="31"/>
      <c r="G128" s="28"/>
      <c r="H128" s="2"/>
      <c r="I128" s="2"/>
      <c r="J128" s="28"/>
      <c r="K128" s="34"/>
      <c r="L128" s="28"/>
      <c r="M128" s="28"/>
      <c r="N128" s="28"/>
      <c r="O128" s="28"/>
      <c r="P128" s="30"/>
      <c r="Q128" s="30"/>
      <c r="R128" s="30"/>
      <c r="S128" s="30"/>
      <c r="T128" s="2"/>
      <c r="U128" s="2"/>
      <c r="V128" s="2"/>
      <c r="W128" s="5"/>
      <c r="X128" s="29"/>
      <c r="Y128" s="5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3:43" s="109" customFormat="1" ht="15">
      <c r="C129" s="2"/>
      <c r="D129" s="2"/>
      <c r="E129" s="21"/>
      <c r="F129" s="31"/>
      <c r="G129" s="28"/>
      <c r="H129" s="2"/>
      <c r="I129" s="2"/>
      <c r="J129" s="28"/>
      <c r="K129" s="34"/>
      <c r="L129" s="28"/>
      <c r="M129" s="28"/>
      <c r="N129" s="28"/>
      <c r="O129" s="28"/>
      <c r="P129" s="30"/>
      <c r="Q129" s="30"/>
      <c r="R129" s="30"/>
      <c r="S129" s="30"/>
      <c r="T129" s="2"/>
      <c r="U129" s="2"/>
      <c r="V129" s="2"/>
      <c r="W129" s="5"/>
      <c r="X129" s="29"/>
      <c r="Y129" s="5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3:43" s="109" customFormat="1">
      <c r="C130" s="2"/>
      <c r="D130" s="2"/>
      <c r="E130" s="3"/>
      <c r="F130" s="3"/>
      <c r="G130" s="2"/>
      <c r="H130" s="2"/>
      <c r="I130" s="2"/>
      <c r="J130" s="2"/>
      <c r="K130" s="5"/>
      <c r="L130" s="2"/>
      <c r="M130" s="2"/>
      <c r="N130" s="2"/>
      <c r="O130" s="2"/>
      <c r="P130" s="4"/>
      <c r="Q130" s="4"/>
      <c r="R130" s="4"/>
      <c r="S130" s="35"/>
      <c r="T130" s="2"/>
      <c r="U130" s="2"/>
      <c r="V130" s="2"/>
      <c r="W130" s="5"/>
      <c r="X130" s="4"/>
      <c r="Y130" s="5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3:43" s="109" customFormat="1" ht="15" thickBot="1">
      <c r="C131" s="2"/>
      <c r="D131" s="2"/>
      <c r="E131" s="3"/>
      <c r="F131" s="3"/>
      <c r="G131" s="2"/>
      <c r="H131" s="2"/>
      <c r="I131" s="2"/>
      <c r="J131" s="2"/>
      <c r="K131" s="5"/>
      <c r="L131" s="2"/>
      <c r="M131" s="2"/>
      <c r="N131" s="2"/>
      <c r="O131" s="2"/>
      <c r="P131" s="4"/>
      <c r="Q131" s="4"/>
      <c r="R131" s="4"/>
      <c r="S131" s="35"/>
      <c r="T131" s="2"/>
      <c r="U131" s="2"/>
      <c r="V131" s="2"/>
      <c r="W131" s="5"/>
      <c r="X131" s="4"/>
      <c r="Y131" s="5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3:43" s="109" customFormat="1" ht="15" thickTop="1">
      <c r="C132" s="2"/>
      <c r="D132" s="2"/>
      <c r="E132" s="3"/>
      <c r="F132" s="3"/>
      <c r="G132" s="2"/>
      <c r="H132" s="45" t="s">
        <v>64</v>
      </c>
      <c r="I132" s="45" t="s">
        <v>65</v>
      </c>
      <c r="J132" s="2"/>
      <c r="K132" s="5"/>
      <c r="L132" s="2"/>
      <c r="M132" s="2"/>
      <c r="N132" s="2"/>
      <c r="O132" s="2"/>
      <c r="P132" s="52" t="s">
        <v>77</v>
      </c>
      <c r="Q132" s="42"/>
      <c r="R132" s="39"/>
      <c r="S132" s="52" t="s">
        <v>79</v>
      </c>
      <c r="T132" s="12"/>
      <c r="U132" s="12"/>
      <c r="V132" s="12"/>
      <c r="W132" s="52" t="s">
        <v>77</v>
      </c>
      <c r="X132" s="11"/>
      <c r="Y132" s="13" t="s">
        <v>87</v>
      </c>
      <c r="Z132" s="2"/>
      <c r="AA132" s="2"/>
      <c r="AB132" s="2"/>
      <c r="AC132" s="58" t="s">
        <v>82</v>
      </c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3:43" s="109" customFormat="1" ht="23.25">
      <c r="C133" s="2"/>
      <c r="D133" s="2"/>
      <c r="E133" s="3"/>
      <c r="F133" s="15" t="s">
        <v>74</v>
      </c>
      <c r="G133" s="2"/>
      <c r="H133" s="46" t="s">
        <v>65</v>
      </c>
      <c r="I133" s="46" t="s">
        <v>66</v>
      </c>
      <c r="J133" s="2"/>
      <c r="K133" s="5"/>
      <c r="L133" s="2"/>
      <c r="M133" s="2"/>
      <c r="N133" s="2"/>
      <c r="O133" s="2"/>
      <c r="P133" s="53" t="s">
        <v>0</v>
      </c>
      <c r="Q133" s="43"/>
      <c r="R133" s="40"/>
      <c r="S133" s="55" t="s">
        <v>80</v>
      </c>
      <c r="T133" s="17"/>
      <c r="U133" s="17"/>
      <c r="V133" s="17"/>
      <c r="W133" s="55" t="s">
        <v>81</v>
      </c>
      <c r="X133" s="11"/>
      <c r="Y133" s="18" t="s">
        <v>88</v>
      </c>
      <c r="Z133" s="2"/>
      <c r="AA133" s="2"/>
      <c r="AB133" s="2"/>
      <c r="AC133" s="59" t="s">
        <v>83</v>
      </c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3:43" s="109" customFormat="1" ht="15" thickBot="1">
      <c r="C134" s="2"/>
      <c r="D134" s="2"/>
      <c r="E134" s="3"/>
      <c r="F134" s="3"/>
      <c r="G134" s="2"/>
      <c r="H134" s="47"/>
      <c r="I134" s="48" t="s">
        <v>67</v>
      </c>
      <c r="J134" s="2"/>
      <c r="K134" s="5"/>
      <c r="L134" s="2"/>
      <c r="M134" s="2"/>
      <c r="N134" s="2"/>
      <c r="O134" s="2"/>
      <c r="P134" s="54" t="s">
        <v>78</v>
      </c>
      <c r="Q134" s="44"/>
      <c r="R134" s="41"/>
      <c r="S134" s="54" t="s">
        <v>78</v>
      </c>
      <c r="T134" s="19"/>
      <c r="U134" s="19"/>
      <c r="V134" s="19"/>
      <c r="W134" s="56"/>
      <c r="X134" s="11"/>
      <c r="Y134" s="20" t="s">
        <v>89</v>
      </c>
      <c r="Z134" s="2"/>
      <c r="AA134" s="2"/>
      <c r="AB134" s="2"/>
      <c r="AC134" s="60" t="s">
        <v>84</v>
      </c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3:43" s="109" customFormat="1" ht="15">
      <c r="C135" s="2"/>
      <c r="D135" s="2"/>
      <c r="E135" s="3"/>
      <c r="F135" s="3"/>
      <c r="G135" s="2"/>
      <c r="H135" s="2"/>
      <c r="I135" s="2"/>
      <c r="J135" s="2"/>
      <c r="K135" s="5"/>
      <c r="L135" s="2"/>
      <c r="M135" s="2"/>
      <c r="N135" s="2"/>
      <c r="O135" s="2"/>
      <c r="P135" s="29"/>
      <c r="Q135" s="29"/>
      <c r="R135" s="29"/>
      <c r="S135" s="30"/>
      <c r="T135" s="2"/>
      <c r="U135" s="2"/>
      <c r="V135" s="2"/>
      <c r="W135" s="5"/>
      <c r="X135" s="29"/>
      <c r="Y135" s="5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3:43" s="109" customFormat="1" ht="15">
      <c r="C136" s="2"/>
      <c r="D136" s="2"/>
      <c r="E136" s="84" t="s">
        <v>55</v>
      </c>
      <c r="F136" s="85">
        <v>13</v>
      </c>
      <c r="G136" s="24" t="s">
        <v>56</v>
      </c>
      <c r="H136" s="51"/>
      <c r="I136" s="51"/>
      <c r="J136" s="23">
        <v>831</v>
      </c>
      <c r="K136" s="33">
        <f t="shared" ref="K136:K140" si="87">(J136/100)*24.044</f>
        <v>199.80564000000001</v>
      </c>
      <c r="L136" s="49">
        <v>13.47</v>
      </c>
      <c r="M136" s="24">
        <f t="shared" ref="M136:M140" si="88">L136*H136</f>
        <v>0</v>
      </c>
      <c r="N136" s="33">
        <f t="shared" ref="N136:N140" si="89">(M136/100)*24.044</f>
        <v>0</v>
      </c>
      <c r="O136" s="24"/>
      <c r="P136" s="61">
        <f t="shared" ref="P136:P140" si="90">K136+N136</f>
        <v>199.80564000000001</v>
      </c>
      <c r="Q136" s="71"/>
      <c r="R136" s="61">
        <v>907.97</v>
      </c>
      <c r="S136" s="61">
        <f t="shared" ref="S136:S140" si="91">(R136/100)*24.044</f>
        <v>218.31230680000002</v>
      </c>
      <c r="T136" s="62">
        <v>12.84</v>
      </c>
      <c r="U136" s="63">
        <f t="shared" ref="U136:U140" si="92">T136*I136</f>
        <v>0</v>
      </c>
      <c r="V136" s="62"/>
      <c r="W136" s="61">
        <f t="shared" ref="W136:W140" si="93">(U136/100)*24.044</f>
        <v>0</v>
      </c>
      <c r="X136" s="70"/>
      <c r="Y136" s="65">
        <f t="shared" ref="Y136:Y140" si="94">P136+S136+W136</f>
        <v>418.11794680000003</v>
      </c>
      <c r="Z136" s="67">
        <v>1738.97</v>
      </c>
      <c r="AA136" s="67">
        <f t="shared" ref="AA136:AA140" si="95">Z136+M136+U136</f>
        <v>1738.97</v>
      </c>
      <c r="AB136" s="67"/>
      <c r="AC136" s="61">
        <f t="shared" ref="AC136:AC140" si="96">AA136-Y136</f>
        <v>1320.8520532</v>
      </c>
      <c r="AD136" s="2">
        <v>1738.97</v>
      </c>
      <c r="AE136" s="5">
        <f t="shared" ref="AE136:AE140" si="97">AD136-Z136</f>
        <v>0</v>
      </c>
      <c r="AF136" s="2">
        <f t="shared" ref="AF136:AF140" si="98">(AD136/100)*24.044</f>
        <v>418.11794680000003</v>
      </c>
      <c r="AG136" s="5">
        <f>AF136-Y136</f>
        <v>0</v>
      </c>
      <c r="AH136" s="2">
        <f t="shared" ref="AH136:AH140" si="99">(AD136/100)*75.956</f>
        <v>1320.8520532000002</v>
      </c>
      <c r="AI136" s="5">
        <f t="shared" ref="AI136:AI140" si="100">AH136-AC136</f>
        <v>0</v>
      </c>
      <c r="AJ136" s="2"/>
      <c r="AK136" s="2"/>
      <c r="AL136" s="2"/>
      <c r="AM136" s="2"/>
      <c r="AN136" s="2"/>
      <c r="AO136" s="2"/>
      <c r="AP136" s="2"/>
      <c r="AQ136" s="2"/>
    </row>
    <row r="137" spans="3:43" s="109" customFormat="1" ht="15">
      <c r="C137" s="2"/>
      <c r="D137" s="2"/>
      <c r="E137" s="84" t="s">
        <v>55</v>
      </c>
      <c r="F137" s="85">
        <v>13</v>
      </c>
      <c r="G137" s="24" t="s">
        <v>57</v>
      </c>
      <c r="H137" s="51"/>
      <c r="I137" s="51"/>
      <c r="J137" s="25">
        <v>1590.29</v>
      </c>
      <c r="K137" s="33">
        <f t="shared" si="87"/>
        <v>382.36932759999996</v>
      </c>
      <c r="L137" s="49">
        <v>13.47</v>
      </c>
      <c r="M137" s="24">
        <f t="shared" si="88"/>
        <v>0</v>
      </c>
      <c r="N137" s="33">
        <f t="shared" si="89"/>
        <v>0</v>
      </c>
      <c r="O137" s="24"/>
      <c r="P137" s="61">
        <f t="shared" si="90"/>
        <v>382.36932759999996</v>
      </c>
      <c r="Q137" s="61"/>
      <c r="R137" s="61">
        <v>0</v>
      </c>
      <c r="S137" s="61">
        <f t="shared" si="91"/>
        <v>0</v>
      </c>
      <c r="T137" s="62">
        <v>12.84</v>
      </c>
      <c r="U137" s="63">
        <f t="shared" si="92"/>
        <v>0</v>
      </c>
      <c r="V137" s="62"/>
      <c r="W137" s="61">
        <f t="shared" si="93"/>
        <v>0</v>
      </c>
      <c r="X137" s="70"/>
      <c r="Y137" s="65">
        <f t="shared" si="94"/>
        <v>382.36932759999996</v>
      </c>
      <c r="Z137" s="67">
        <v>1590.29</v>
      </c>
      <c r="AA137" s="67">
        <f t="shared" si="95"/>
        <v>1590.29</v>
      </c>
      <c r="AB137" s="67"/>
      <c r="AC137" s="61">
        <f t="shared" si="96"/>
        <v>1207.9206724000001</v>
      </c>
      <c r="AD137" s="2">
        <v>1590.29</v>
      </c>
      <c r="AE137" s="5">
        <f t="shared" si="97"/>
        <v>0</v>
      </c>
      <c r="AF137" s="2">
        <f t="shared" si="98"/>
        <v>382.36932759999996</v>
      </c>
      <c r="AG137" s="5">
        <f>AF137-Y137</f>
        <v>0</v>
      </c>
      <c r="AH137" s="2">
        <f t="shared" si="99"/>
        <v>1207.9206724000001</v>
      </c>
      <c r="AI137" s="5">
        <f t="shared" si="100"/>
        <v>0</v>
      </c>
      <c r="AJ137" s="2"/>
      <c r="AK137" s="2"/>
      <c r="AL137" s="2"/>
      <c r="AM137" s="2"/>
      <c r="AN137" s="2"/>
      <c r="AO137" s="2"/>
      <c r="AP137" s="2"/>
      <c r="AQ137" s="2"/>
    </row>
    <row r="138" spans="3:43" s="109" customFormat="1" ht="15">
      <c r="C138" s="2"/>
      <c r="D138" s="2"/>
      <c r="E138" s="84" t="s">
        <v>55</v>
      </c>
      <c r="F138" s="85">
        <v>13</v>
      </c>
      <c r="G138" s="24" t="s">
        <v>58</v>
      </c>
      <c r="H138" s="51"/>
      <c r="I138" s="51"/>
      <c r="J138" s="23">
        <v>831</v>
      </c>
      <c r="K138" s="33">
        <f t="shared" si="87"/>
        <v>199.80564000000001</v>
      </c>
      <c r="L138" s="49">
        <v>13.47</v>
      </c>
      <c r="M138" s="24">
        <f t="shared" si="88"/>
        <v>0</v>
      </c>
      <c r="N138" s="33">
        <f t="shared" si="89"/>
        <v>0</v>
      </c>
      <c r="O138" s="24"/>
      <c r="P138" s="61">
        <f t="shared" si="90"/>
        <v>199.80564000000001</v>
      </c>
      <c r="Q138" s="71"/>
      <c r="R138" s="61">
        <v>907.97</v>
      </c>
      <c r="S138" s="61">
        <f t="shared" si="91"/>
        <v>218.31230680000002</v>
      </c>
      <c r="T138" s="62">
        <v>12.84</v>
      </c>
      <c r="U138" s="63">
        <f t="shared" si="92"/>
        <v>0</v>
      </c>
      <c r="V138" s="62"/>
      <c r="W138" s="61">
        <f t="shared" si="93"/>
        <v>0</v>
      </c>
      <c r="X138" s="70"/>
      <c r="Y138" s="65">
        <f t="shared" si="94"/>
        <v>418.11794680000003</v>
      </c>
      <c r="Z138" s="67">
        <v>1738.97</v>
      </c>
      <c r="AA138" s="67">
        <f t="shared" si="95"/>
        <v>1738.97</v>
      </c>
      <c r="AB138" s="67"/>
      <c r="AC138" s="61">
        <f t="shared" si="96"/>
        <v>1320.8520532</v>
      </c>
      <c r="AD138" s="2">
        <v>1738.97</v>
      </c>
      <c r="AE138" s="5">
        <f t="shared" si="97"/>
        <v>0</v>
      </c>
      <c r="AF138" s="2">
        <f t="shared" si="98"/>
        <v>418.11794680000003</v>
      </c>
      <c r="AG138" s="5">
        <f>AF138-Y138</f>
        <v>0</v>
      </c>
      <c r="AH138" s="2">
        <f t="shared" si="99"/>
        <v>1320.8520532000002</v>
      </c>
      <c r="AI138" s="5">
        <f t="shared" si="100"/>
        <v>0</v>
      </c>
      <c r="AJ138" s="2"/>
      <c r="AK138" s="2"/>
      <c r="AL138" s="2"/>
      <c r="AM138" s="2"/>
      <c r="AN138" s="2"/>
      <c r="AO138" s="2"/>
      <c r="AP138" s="2"/>
      <c r="AQ138" s="2"/>
    </row>
    <row r="139" spans="3:43" s="109" customFormat="1" ht="15">
      <c r="C139" s="2"/>
      <c r="D139" s="2"/>
      <c r="E139" s="84" t="s">
        <v>55</v>
      </c>
      <c r="F139" s="85">
        <v>13</v>
      </c>
      <c r="G139" s="24" t="s">
        <v>59</v>
      </c>
      <c r="H139" s="51"/>
      <c r="I139" s="51"/>
      <c r="J139" s="23">
        <v>831</v>
      </c>
      <c r="K139" s="33">
        <f t="shared" si="87"/>
        <v>199.80564000000001</v>
      </c>
      <c r="L139" s="49">
        <v>13.47</v>
      </c>
      <c r="M139" s="24">
        <f t="shared" si="88"/>
        <v>0</v>
      </c>
      <c r="N139" s="33">
        <f t="shared" si="89"/>
        <v>0</v>
      </c>
      <c r="O139" s="24"/>
      <c r="P139" s="61">
        <f t="shared" si="90"/>
        <v>199.80564000000001</v>
      </c>
      <c r="Q139" s="71"/>
      <c r="R139" s="61">
        <v>759.29</v>
      </c>
      <c r="S139" s="61">
        <f t="shared" si="91"/>
        <v>182.56368759999998</v>
      </c>
      <c r="T139" s="62">
        <v>12.84</v>
      </c>
      <c r="U139" s="63">
        <f t="shared" si="92"/>
        <v>0</v>
      </c>
      <c r="V139" s="62"/>
      <c r="W139" s="61">
        <f t="shared" si="93"/>
        <v>0</v>
      </c>
      <c r="X139" s="70"/>
      <c r="Y139" s="65">
        <f t="shared" si="94"/>
        <v>382.36932760000002</v>
      </c>
      <c r="Z139" s="67">
        <v>1590.29</v>
      </c>
      <c r="AA139" s="67">
        <f t="shared" si="95"/>
        <v>1590.29</v>
      </c>
      <c r="AB139" s="67"/>
      <c r="AC139" s="61">
        <f t="shared" si="96"/>
        <v>1207.9206724000001</v>
      </c>
      <c r="AD139" s="2">
        <v>1590.29</v>
      </c>
      <c r="AE139" s="5">
        <f t="shared" si="97"/>
        <v>0</v>
      </c>
      <c r="AF139" s="2">
        <f t="shared" si="98"/>
        <v>382.36932759999996</v>
      </c>
      <c r="AG139" s="5">
        <f>AF139-Y139</f>
        <v>0</v>
      </c>
      <c r="AH139" s="2">
        <f t="shared" si="99"/>
        <v>1207.9206724000001</v>
      </c>
      <c r="AI139" s="5">
        <f t="shared" si="100"/>
        <v>0</v>
      </c>
      <c r="AJ139" s="2"/>
      <c r="AK139" s="2"/>
      <c r="AL139" s="2"/>
      <c r="AM139" s="2"/>
      <c r="AN139" s="2"/>
      <c r="AO139" s="2"/>
      <c r="AP139" s="2"/>
      <c r="AQ139" s="2"/>
    </row>
    <row r="140" spans="3:43" s="109" customFormat="1" ht="15">
      <c r="C140" s="2"/>
      <c r="D140" s="2"/>
      <c r="E140" s="84" t="s">
        <v>55</v>
      </c>
      <c r="F140" s="85">
        <v>13</v>
      </c>
      <c r="G140" s="24" t="s">
        <v>60</v>
      </c>
      <c r="H140" s="51"/>
      <c r="I140" s="51"/>
      <c r="J140" s="23">
        <v>831</v>
      </c>
      <c r="K140" s="33">
        <f t="shared" si="87"/>
        <v>199.80564000000001</v>
      </c>
      <c r="L140" s="49">
        <v>13.47</v>
      </c>
      <c r="M140" s="24">
        <f t="shared" si="88"/>
        <v>0</v>
      </c>
      <c r="N140" s="33">
        <f t="shared" si="89"/>
        <v>0</v>
      </c>
      <c r="O140" s="24"/>
      <c r="P140" s="61">
        <f t="shared" si="90"/>
        <v>199.80564000000001</v>
      </c>
      <c r="Q140" s="71"/>
      <c r="R140" s="61">
        <v>718.44</v>
      </c>
      <c r="S140" s="61">
        <f t="shared" si="91"/>
        <v>172.7417136</v>
      </c>
      <c r="T140" s="62">
        <v>12.84</v>
      </c>
      <c r="U140" s="63">
        <f t="shared" si="92"/>
        <v>0</v>
      </c>
      <c r="V140" s="62"/>
      <c r="W140" s="61">
        <f t="shared" si="93"/>
        <v>0</v>
      </c>
      <c r="X140" s="70"/>
      <c r="Y140" s="65">
        <f t="shared" si="94"/>
        <v>372.54735360000001</v>
      </c>
      <c r="Z140" s="67">
        <v>1549.44</v>
      </c>
      <c r="AA140" s="67">
        <f t="shared" si="95"/>
        <v>1549.44</v>
      </c>
      <c r="AB140" s="67"/>
      <c r="AC140" s="61">
        <f t="shared" si="96"/>
        <v>1176.8926464000001</v>
      </c>
      <c r="AD140" s="2">
        <v>1549.44</v>
      </c>
      <c r="AE140" s="5">
        <f t="shared" si="97"/>
        <v>0</v>
      </c>
      <c r="AF140" s="2">
        <f t="shared" si="98"/>
        <v>372.54735360000001</v>
      </c>
      <c r="AG140" s="5">
        <f>AF140-Y140</f>
        <v>0</v>
      </c>
      <c r="AH140" s="2">
        <f t="shared" si="99"/>
        <v>1176.8926464000001</v>
      </c>
      <c r="AI140" s="5">
        <f t="shared" si="100"/>
        <v>0</v>
      </c>
      <c r="AJ140" s="2"/>
      <c r="AK140" s="2"/>
      <c r="AL140" s="2"/>
      <c r="AM140" s="2"/>
      <c r="AN140" s="2"/>
      <c r="AO140" s="2"/>
      <c r="AP140" s="2"/>
      <c r="AQ140" s="2"/>
    </row>
    <row r="141" spans="3:43" s="109" customFormat="1">
      <c r="C141" s="2"/>
      <c r="D141" s="2"/>
      <c r="E141" s="3"/>
      <c r="F141" s="3"/>
      <c r="G141" s="2"/>
      <c r="H141" s="2"/>
      <c r="I141" s="2"/>
      <c r="J141" s="2"/>
      <c r="K141" s="5"/>
      <c r="L141" s="2"/>
      <c r="M141" s="2"/>
      <c r="N141" s="2"/>
      <c r="O141" s="2"/>
      <c r="P141" s="4"/>
      <c r="Q141" s="4"/>
      <c r="R141" s="4"/>
      <c r="S141" s="35"/>
      <c r="T141" s="2"/>
      <c r="U141" s="2"/>
      <c r="V141" s="2"/>
      <c r="W141" s="5"/>
      <c r="X141" s="4"/>
      <c r="Y141" s="5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3:43" s="109" customFormat="1" ht="15">
      <c r="C142" s="2"/>
      <c r="D142" s="2"/>
      <c r="E142" s="21"/>
      <c r="F142" s="3"/>
      <c r="G142" s="2"/>
      <c r="H142" s="2"/>
      <c r="I142" s="2"/>
      <c r="J142" s="2"/>
      <c r="K142" s="5"/>
      <c r="L142" s="2"/>
      <c r="M142" s="2"/>
      <c r="N142" s="2"/>
      <c r="O142" s="2"/>
      <c r="P142" s="4"/>
      <c r="Q142" s="4"/>
      <c r="R142" s="4"/>
      <c r="S142" s="35"/>
      <c r="T142" s="2"/>
      <c r="U142" s="2"/>
      <c r="V142" s="2"/>
      <c r="W142" s="5"/>
      <c r="X142" s="4"/>
      <c r="Y142" s="5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3:43" s="109" customFormat="1">
      <c r="C143" s="2"/>
      <c r="D143" s="2"/>
      <c r="E143" s="3"/>
      <c r="F143" s="3"/>
      <c r="G143" s="2"/>
      <c r="H143" s="2"/>
      <c r="I143" s="2"/>
      <c r="J143" s="2"/>
      <c r="K143" s="5"/>
      <c r="L143" s="2"/>
      <c r="M143" s="2"/>
      <c r="N143" s="2"/>
      <c r="O143" s="2"/>
      <c r="P143" s="4"/>
      <c r="Q143" s="4"/>
      <c r="R143" s="4"/>
      <c r="S143" s="35"/>
      <c r="T143" s="2"/>
      <c r="U143" s="2"/>
      <c r="V143" s="2"/>
      <c r="W143" s="5"/>
      <c r="X143" s="4"/>
      <c r="Y143" s="5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3:43" s="109" customFormat="1">
      <c r="C144" s="2"/>
      <c r="D144" s="2"/>
      <c r="E144" s="3"/>
      <c r="F144" s="3"/>
      <c r="G144" s="2"/>
      <c r="H144" s="2"/>
      <c r="I144" s="2"/>
      <c r="J144" s="2"/>
      <c r="K144" s="5"/>
      <c r="L144" s="2"/>
      <c r="M144" s="2"/>
      <c r="N144" s="2"/>
      <c r="O144" s="2"/>
      <c r="P144" s="4"/>
      <c r="Q144" s="4"/>
      <c r="R144" s="4"/>
      <c r="S144" s="35"/>
      <c r="T144" s="2"/>
      <c r="U144" s="2"/>
      <c r="V144" s="2"/>
      <c r="W144" s="5"/>
      <c r="X144" s="4"/>
      <c r="Y144" s="5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3:43" s="109" customFormat="1">
      <c r="C145" s="2"/>
      <c r="D145" s="2"/>
      <c r="E145" s="3"/>
      <c r="F145" s="3"/>
      <c r="G145" s="2"/>
      <c r="H145" s="2"/>
      <c r="I145" s="2"/>
      <c r="J145" s="2"/>
      <c r="K145" s="5"/>
      <c r="L145" s="2"/>
      <c r="M145" s="2"/>
      <c r="N145" s="2"/>
      <c r="O145" s="2"/>
      <c r="P145" s="4"/>
      <c r="Q145" s="4"/>
      <c r="R145" s="4"/>
      <c r="S145" s="35"/>
      <c r="T145" s="2"/>
      <c r="U145" s="2"/>
      <c r="V145" s="2"/>
      <c r="W145" s="5"/>
      <c r="X145" s="4"/>
      <c r="Y145" s="5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3:43" s="109" customFormat="1">
      <c r="C146" s="2"/>
      <c r="D146" s="2"/>
      <c r="E146" s="3"/>
      <c r="F146" s="3"/>
      <c r="G146" s="2"/>
      <c r="H146" s="2"/>
      <c r="I146" s="2"/>
      <c r="J146" s="2"/>
      <c r="K146" s="5"/>
      <c r="L146" s="2"/>
      <c r="M146" s="2"/>
      <c r="N146" s="2"/>
      <c r="O146" s="2"/>
      <c r="P146" s="4"/>
      <c r="Q146" s="4"/>
      <c r="R146" s="4"/>
      <c r="S146" s="35"/>
      <c r="T146" s="2"/>
      <c r="U146" s="2"/>
      <c r="V146" s="2"/>
      <c r="W146" s="5"/>
      <c r="X146" s="4"/>
      <c r="Y146" s="5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3:43" s="109" customFormat="1">
      <c r="C147" s="2"/>
      <c r="D147" s="2"/>
      <c r="E147" s="3"/>
      <c r="F147" s="3"/>
      <c r="G147" s="2"/>
      <c r="H147" s="2"/>
      <c r="I147" s="2"/>
      <c r="J147" s="2"/>
      <c r="K147" s="5"/>
      <c r="L147" s="2"/>
      <c r="M147" s="2"/>
      <c r="N147" s="2"/>
      <c r="O147" s="2"/>
      <c r="P147" s="4"/>
      <c r="Q147" s="4"/>
      <c r="R147" s="4"/>
      <c r="S147" s="35"/>
      <c r="T147" s="2"/>
      <c r="U147" s="2"/>
      <c r="V147" s="2"/>
      <c r="W147" s="5"/>
      <c r="X147" s="4"/>
      <c r="Y147" s="5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3:43" s="109" customFormat="1">
      <c r="C148" s="2"/>
      <c r="D148" s="2"/>
      <c r="E148" s="3"/>
      <c r="F148" s="3"/>
      <c r="G148" s="2"/>
      <c r="H148" s="2"/>
      <c r="I148" s="2"/>
      <c r="J148" s="2"/>
      <c r="K148" s="5"/>
      <c r="L148" s="2"/>
      <c r="M148" s="2"/>
      <c r="N148" s="2"/>
      <c r="O148" s="2"/>
      <c r="P148" s="4"/>
      <c r="Q148" s="4"/>
      <c r="R148" s="4"/>
      <c r="S148" s="35"/>
      <c r="T148" s="2"/>
      <c r="U148" s="2"/>
      <c r="V148" s="2"/>
      <c r="W148" s="5"/>
      <c r="X148" s="4"/>
      <c r="Y148" s="5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3:43" s="109" customFormat="1">
      <c r="C149" s="2"/>
      <c r="D149" s="2"/>
      <c r="E149" s="3"/>
      <c r="F149" s="3"/>
      <c r="G149" s="2"/>
      <c r="H149" s="2"/>
      <c r="I149" s="2"/>
      <c r="J149" s="2"/>
      <c r="K149" s="5"/>
      <c r="L149" s="2"/>
      <c r="M149" s="2"/>
      <c r="N149" s="2"/>
      <c r="O149" s="2"/>
      <c r="P149" s="4"/>
      <c r="Q149" s="4"/>
      <c r="R149" s="4"/>
      <c r="S149" s="35"/>
      <c r="T149" s="2"/>
      <c r="U149" s="2"/>
      <c r="V149" s="2"/>
      <c r="W149" s="5"/>
      <c r="X149" s="4"/>
      <c r="Y149" s="5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3:43" s="109" customFormat="1">
      <c r="C150" s="2"/>
      <c r="D150" s="2"/>
      <c r="E150" s="3"/>
      <c r="F150" s="3"/>
      <c r="G150" s="2"/>
      <c r="H150" s="2"/>
      <c r="I150" s="2"/>
      <c r="J150" s="2"/>
      <c r="K150" s="5"/>
      <c r="L150" s="2"/>
      <c r="M150" s="2"/>
      <c r="N150" s="2"/>
      <c r="O150" s="2"/>
      <c r="P150" s="4"/>
      <c r="Q150" s="4"/>
      <c r="R150" s="4"/>
      <c r="S150" s="35"/>
      <c r="T150" s="2"/>
      <c r="U150" s="2"/>
      <c r="V150" s="2"/>
      <c r="W150" s="5"/>
      <c r="X150" s="4"/>
      <c r="Y150" s="5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3:43" s="109" customFormat="1">
      <c r="C151" s="2"/>
      <c r="D151" s="2"/>
      <c r="E151" s="3"/>
      <c r="F151" s="3"/>
      <c r="G151" s="2"/>
      <c r="H151" s="2"/>
      <c r="I151" s="2"/>
      <c r="J151" s="2"/>
      <c r="K151" s="5"/>
      <c r="L151" s="2"/>
      <c r="M151" s="2"/>
      <c r="N151" s="2"/>
      <c r="O151" s="2"/>
      <c r="P151" s="4"/>
      <c r="Q151" s="4"/>
      <c r="R151" s="4"/>
      <c r="S151" s="35"/>
      <c r="T151" s="2"/>
      <c r="U151" s="2"/>
      <c r="V151" s="2"/>
      <c r="W151" s="5"/>
      <c r="X151" s="4"/>
      <c r="Y151" s="5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3:43" s="109" customFormat="1">
      <c r="C152" s="2"/>
      <c r="D152" s="2"/>
      <c r="E152" s="3"/>
      <c r="F152" s="3"/>
      <c r="G152" s="2"/>
      <c r="H152" s="2"/>
      <c r="I152" s="2"/>
      <c r="J152" s="2"/>
      <c r="K152" s="5"/>
      <c r="L152" s="2"/>
      <c r="M152" s="2"/>
      <c r="N152" s="2"/>
      <c r="O152" s="2"/>
      <c r="P152" s="4"/>
      <c r="Q152" s="4"/>
      <c r="R152" s="4"/>
      <c r="S152" s="35"/>
      <c r="T152" s="2"/>
      <c r="U152" s="2"/>
      <c r="V152" s="2"/>
      <c r="W152" s="5"/>
      <c r="X152" s="4"/>
      <c r="Y152" s="5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3:43" s="109" customFormat="1">
      <c r="C153" s="2"/>
      <c r="D153" s="2"/>
      <c r="E153" s="3"/>
      <c r="F153" s="3"/>
      <c r="G153" s="2"/>
      <c r="H153" s="2"/>
      <c r="I153" s="2"/>
      <c r="J153" s="2"/>
      <c r="K153" s="5"/>
      <c r="L153" s="2"/>
      <c r="M153" s="2"/>
      <c r="N153" s="2"/>
      <c r="O153" s="2"/>
      <c r="P153" s="4"/>
      <c r="Q153" s="4"/>
      <c r="R153" s="4"/>
      <c r="S153" s="35"/>
      <c r="T153" s="2"/>
      <c r="U153" s="2"/>
      <c r="V153" s="2"/>
      <c r="W153" s="5"/>
      <c r="X153" s="4"/>
      <c r="Y153" s="5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3:43" s="109" customFormat="1">
      <c r="C154" s="2"/>
      <c r="D154" s="2"/>
      <c r="E154" s="3"/>
      <c r="F154" s="3"/>
      <c r="G154" s="2"/>
      <c r="H154" s="2"/>
      <c r="I154" s="2"/>
      <c r="J154" s="2"/>
      <c r="K154" s="5"/>
      <c r="L154" s="2"/>
      <c r="M154" s="2"/>
      <c r="N154" s="2"/>
      <c r="O154" s="2"/>
      <c r="P154" s="4"/>
      <c r="Q154" s="4"/>
      <c r="R154" s="4"/>
      <c r="S154" s="35"/>
      <c r="T154" s="2"/>
      <c r="U154" s="2"/>
      <c r="V154" s="2"/>
      <c r="W154" s="5"/>
      <c r="X154" s="4"/>
      <c r="Y154" s="5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3:43" s="109" customFormat="1">
      <c r="C155" s="2"/>
      <c r="D155" s="2"/>
      <c r="E155" s="3"/>
      <c r="F155" s="3"/>
      <c r="G155" s="2"/>
      <c r="H155" s="2"/>
      <c r="I155" s="2"/>
      <c r="J155" s="2"/>
      <c r="K155" s="5"/>
      <c r="L155" s="2"/>
      <c r="M155" s="2"/>
      <c r="N155" s="2"/>
      <c r="O155" s="2"/>
      <c r="P155" s="4"/>
      <c r="Q155" s="4"/>
      <c r="R155" s="4"/>
      <c r="S155" s="35"/>
      <c r="T155" s="2"/>
      <c r="U155" s="2"/>
      <c r="V155" s="2"/>
      <c r="W155" s="5"/>
      <c r="X155" s="4"/>
      <c r="Y155" s="5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3:43" s="109" customFormat="1">
      <c r="C156" s="2"/>
      <c r="D156" s="2"/>
      <c r="E156" s="3"/>
      <c r="F156" s="3"/>
      <c r="G156" s="2"/>
      <c r="H156" s="2"/>
      <c r="I156" s="2"/>
      <c r="J156" s="2"/>
      <c r="K156" s="5"/>
      <c r="L156" s="2"/>
      <c r="M156" s="2"/>
      <c r="N156" s="2"/>
      <c r="O156" s="2"/>
      <c r="P156" s="4"/>
      <c r="Q156" s="4"/>
      <c r="R156" s="4"/>
      <c r="S156" s="35"/>
      <c r="T156" s="2"/>
      <c r="U156" s="2"/>
      <c r="V156" s="2"/>
      <c r="W156" s="5"/>
      <c r="X156" s="4"/>
      <c r="Y156" s="5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3:43" s="109" customFormat="1">
      <c r="C157" s="2"/>
      <c r="D157" s="2"/>
      <c r="E157" s="3"/>
      <c r="F157" s="3"/>
      <c r="G157" s="2"/>
      <c r="H157" s="2"/>
      <c r="I157" s="2"/>
      <c r="J157" s="2"/>
      <c r="K157" s="5"/>
      <c r="L157" s="2"/>
      <c r="M157" s="2"/>
      <c r="N157" s="2"/>
      <c r="O157" s="2"/>
      <c r="P157" s="4"/>
      <c r="Q157" s="4"/>
      <c r="R157" s="4"/>
      <c r="S157" s="35"/>
      <c r="T157" s="2"/>
      <c r="U157" s="2"/>
      <c r="V157" s="2"/>
      <c r="W157" s="5"/>
      <c r="X157" s="4"/>
      <c r="Y157" s="5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3:43" s="109" customFormat="1">
      <c r="C158" s="2"/>
      <c r="D158" s="2"/>
      <c r="E158" s="3"/>
      <c r="F158" s="3"/>
      <c r="G158" s="2"/>
      <c r="H158" s="2"/>
      <c r="I158" s="2"/>
      <c r="J158" s="2"/>
      <c r="K158" s="5"/>
      <c r="L158" s="2"/>
      <c r="M158" s="2"/>
      <c r="N158" s="2"/>
      <c r="O158" s="2"/>
      <c r="P158" s="4"/>
      <c r="Q158" s="4"/>
      <c r="R158" s="4"/>
      <c r="S158" s="35"/>
      <c r="T158" s="2"/>
      <c r="U158" s="2"/>
      <c r="V158" s="2"/>
      <c r="W158" s="5"/>
      <c r="X158" s="4"/>
      <c r="Y158" s="5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3:43" s="109" customFormat="1">
      <c r="C159" s="2"/>
      <c r="D159" s="2"/>
      <c r="E159" s="3"/>
      <c r="F159" s="3"/>
      <c r="G159" s="2"/>
      <c r="H159" s="2"/>
      <c r="I159" s="2"/>
      <c r="J159" s="2"/>
      <c r="K159" s="5"/>
      <c r="L159" s="2"/>
      <c r="M159" s="2"/>
      <c r="N159" s="2"/>
      <c r="O159" s="2"/>
      <c r="P159" s="4"/>
      <c r="Q159" s="4"/>
      <c r="R159" s="4"/>
      <c r="S159" s="35"/>
      <c r="T159" s="2"/>
      <c r="U159" s="2"/>
      <c r="V159" s="2"/>
      <c r="W159" s="5"/>
      <c r="X159" s="4"/>
      <c r="Y159" s="5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3:43" s="109" customFormat="1">
      <c r="C160" s="2"/>
      <c r="D160" s="2"/>
      <c r="E160" s="3"/>
      <c r="F160" s="3"/>
      <c r="G160" s="2"/>
      <c r="H160" s="2"/>
      <c r="I160" s="2"/>
      <c r="J160" s="2"/>
      <c r="K160" s="5"/>
      <c r="L160" s="2"/>
      <c r="M160" s="2"/>
      <c r="N160" s="2"/>
      <c r="O160" s="2"/>
      <c r="P160" s="4"/>
      <c r="Q160" s="4"/>
      <c r="R160" s="4"/>
      <c r="S160" s="35"/>
      <c r="T160" s="2"/>
      <c r="U160" s="2"/>
      <c r="V160" s="2"/>
      <c r="W160" s="5"/>
      <c r="X160" s="4"/>
      <c r="Y160" s="5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3:43" s="109" customFormat="1">
      <c r="C161" s="2"/>
      <c r="D161" s="2"/>
      <c r="E161" s="3"/>
      <c r="F161" s="3"/>
      <c r="G161" s="2"/>
      <c r="H161" s="2"/>
      <c r="I161" s="2"/>
      <c r="J161" s="2"/>
      <c r="K161" s="5"/>
      <c r="L161" s="2"/>
      <c r="M161" s="2"/>
      <c r="N161" s="2"/>
      <c r="O161" s="2"/>
      <c r="P161" s="4"/>
      <c r="Q161" s="4"/>
      <c r="R161" s="4"/>
      <c r="S161" s="35"/>
      <c r="T161" s="2"/>
      <c r="U161" s="2"/>
      <c r="V161" s="2"/>
      <c r="W161" s="5"/>
      <c r="X161" s="4"/>
      <c r="Y161" s="5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3:43" s="109" customFormat="1">
      <c r="C162" s="2"/>
      <c r="D162" s="2"/>
      <c r="E162" s="3"/>
      <c r="F162" s="3"/>
      <c r="G162" s="2"/>
      <c r="H162" s="2"/>
      <c r="I162" s="2"/>
      <c r="J162" s="2"/>
      <c r="K162" s="5"/>
      <c r="L162" s="2"/>
      <c r="M162" s="2"/>
      <c r="N162" s="2"/>
      <c r="O162" s="2"/>
      <c r="P162" s="4"/>
      <c r="Q162" s="4"/>
      <c r="R162" s="4"/>
      <c r="S162" s="35"/>
      <c r="T162" s="2"/>
      <c r="U162" s="2"/>
      <c r="V162" s="2"/>
      <c r="W162" s="5"/>
      <c r="X162" s="4"/>
      <c r="Y162" s="5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3:43" s="109" customFormat="1">
      <c r="C163" s="2"/>
      <c r="D163" s="2"/>
      <c r="E163" s="3"/>
      <c r="F163" s="3"/>
      <c r="G163" s="2"/>
      <c r="H163" s="2"/>
      <c r="I163" s="2"/>
      <c r="J163" s="2"/>
      <c r="K163" s="5"/>
      <c r="L163" s="2"/>
      <c r="M163" s="2"/>
      <c r="N163" s="2"/>
      <c r="O163" s="2"/>
      <c r="P163" s="4"/>
      <c r="Q163" s="4"/>
      <c r="R163" s="4"/>
      <c r="S163" s="35"/>
      <c r="T163" s="2"/>
      <c r="U163" s="2"/>
      <c r="V163" s="2"/>
      <c r="W163" s="5"/>
      <c r="X163" s="4"/>
      <c r="Y163" s="5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3:43" s="109" customFormat="1">
      <c r="C164" s="2"/>
      <c r="D164" s="2"/>
      <c r="E164" s="3"/>
      <c r="F164" s="3"/>
      <c r="G164" s="2"/>
      <c r="H164" s="2"/>
      <c r="I164" s="2"/>
      <c r="J164" s="2"/>
      <c r="K164" s="5"/>
      <c r="L164" s="2"/>
      <c r="M164" s="2"/>
      <c r="N164" s="2"/>
      <c r="O164" s="2"/>
      <c r="P164" s="4"/>
      <c r="Q164" s="4"/>
      <c r="R164" s="4"/>
      <c r="S164" s="35"/>
      <c r="T164" s="2"/>
      <c r="U164" s="2"/>
      <c r="V164" s="2"/>
      <c r="W164" s="5"/>
      <c r="X164" s="4"/>
      <c r="Y164" s="5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</sheetData>
  <sheetProtection password="D1DD" sheet="1" objects="1" scenarios="1" selectLockedCells="1"/>
  <pageMargins left="0.7" right="0.7" top="0.75" bottom="0.75" header="0.3" footer="0.3"/>
  <pageSetup paperSize="9" orientation="landscape" horizontalDpi="4294967293" verticalDpi="4294967293" r:id="rId1"/>
  <ignoredErrors>
    <ignoredError sqref="AC40 AC62:AC64 AC100:AC102 AC113 AC135:AC141 AC106:AC110 AC128:AC130 AC18:AC32 AC44:AC55 AC78:AC92 AC115:AC12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ABONO_44_DIAS_PAGA</vt:lpstr>
    </vt:vector>
  </TitlesOfParts>
  <Company>Investintech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Sonia</cp:lastModifiedBy>
  <dcterms:created xsi:type="dcterms:W3CDTF">2014-12-16T17:07:13Z</dcterms:created>
  <dcterms:modified xsi:type="dcterms:W3CDTF">2015-07-30T21:55:54Z</dcterms:modified>
</cp:coreProperties>
</file>